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'Лист1'!$A$1:$K$301</definedName>
  </definedNames>
  <calcPr fullCalcOnLoad="1"/>
</workbook>
</file>

<file path=xl/sharedStrings.xml><?xml version="1.0" encoding="utf-8"?>
<sst xmlns="http://schemas.openxmlformats.org/spreadsheetml/2006/main" count="553" uniqueCount="138">
  <si>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</si>
  <si>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</si>
  <si>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</si>
  <si>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</si>
  <si>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</si>
  <si>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</si>
  <si>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</si>
  <si>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</si>
  <si>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</si>
  <si>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</si>
  <si>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</si>
  <si>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</si>
  <si>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</si>
  <si>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</si>
  <si>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</si>
  <si>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</si>
  <si>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</si>
  <si>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</si>
  <si>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</si>
  <si>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</si>
  <si>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</si>
  <si>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</si>
  <si>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</si>
  <si>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</si>
  <si>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</si>
  <si>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</si>
  <si>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</si>
  <si>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</si>
  <si>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</si>
  <si>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</si>
  <si>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</si>
  <si>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</si>
  <si>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</si>
  <si>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</si>
  <si>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</si>
  <si>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</si>
  <si>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</si>
  <si>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</si>
  <si>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</si>
  <si>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</si>
  <si>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</si>
  <si>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</si>
  <si>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</si>
  <si>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</si>
  <si>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</si>
  <si>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</si>
  <si>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</si>
  <si>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</si>
  <si>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</si>
  <si>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</si>
  <si>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</si>
  <si>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</si>
  <si>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</si>
  <si>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</si>
  <si>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</si>
  <si>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</si>
  <si>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</si>
  <si>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</si>
  <si>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</si>
  <si>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</si>
  <si>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</si>
  <si>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</si>
  <si>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</si>
  <si>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</si>
  <si>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</si>
  <si>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</si>
  <si>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</si>
  <si>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</si>
  <si>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</si>
  <si>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</si>
  <si>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</si>
  <si>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</si>
  <si>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</si>
  <si>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</si>
  <si>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</si>
  <si>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</si>
  <si>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</si>
  <si>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</si>
  <si>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</si>
  <si>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</si>
  <si>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</si>
  <si>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Безвозмездные перечисления государственным и МО</t>
  </si>
  <si>
    <t>10.04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</si>
  <si>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</si>
  <si>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</si>
  <si>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</si>
  <si>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</si>
  <si>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</si>
  <si>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</si>
  <si>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</si>
  <si>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</si>
  <si>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</si>
  <si>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</si>
  <si>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</si>
  <si>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</si>
  <si>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</si>
  <si>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</si>
  <si>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</si>
  <si>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установка пожарной сигнализации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</si>
  <si>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</si>
  <si>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</si>
  <si>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</si>
  <si>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</si>
  <si>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</si>
  <si>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</si>
  <si>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</si>
  <si>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дотация
на выравнивание
РБ</t>
  </si>
  <si>
    <t>тыс.руб.</t>
  </si>
  <si>
    <t>01.13</t>
  </si>
  <si>
    <t>211</t>
  </si>
  <si>
    <t>01.08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</si>
  <si>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</si>
  <si>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</si>
  <si>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</si>
  <si>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</si>
  <si>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</si>
  <si>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</si>
  <si>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</si>
  <si>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содержание дорог(изгот.дорож.знаков)</t>
  </si>
  <si>
    <t>РАЗДЕЛ 03.00 НАЦИОНАЛЬНАЯ БЕЗОПАСНОСТЬ И ПРАВООХРАНИТЕЛЬНАЯ ДЕЯТЕЛЬНОСТЬ</t>
  </si>
  <si>
    <t>капитальный ремонт жилфонда</t>
  </si>
  <si>
    <t>компенсация выпадающих доходов ОБ</t>
  </si>
  <si>
    <t>компенсация выпадающих доходов МБ</t>
  </si>
  <si>
    <t>04.01</t>
  </si>
  <si>
    <t>Потребность
на 2012 год</t>
  </si>
  <si>
    <t>Сумма
на 2012 год</t>
  </si>
  <si>
    <t>прочие МБТ из РБ (эффективность)</t>
  </si>
  <si>
    <t>ВУС+ тарифы</t>
  </si>
  <si>
    <r>
      <t>Программа комплексного развития систем коммунальной инфраструктуры на период до 2015г</t>
    </r>
    <r>
      <rPr>
        <sz val="11"/>
        <rFont val="Times New Roman"/>
        <family val="1"/>
      </rPr>
      <t>.( проектиров. очистных сооружений)</t>
    </r>
  </si>
  <si>
    <t>0104</t>
  </si>
  <si>
    <t>прочие работы, услуги(летнее оздоровление детей)</t>
  </si>
  <si>
    <t>подготовка к зиме(проектирование КОС )</t>
  </si>
  <si>
    <t>0502</t>
  </si>
  <si>
    <t>ПРОЕКТ</t>
  </si>
  <si>
    <t>РАСЧЁТ ПО ФУНКЦИОНАЛЬНОЙ СТРУКТУРЕ РАСХОДОВ
БЮДЖЕТА ДАЛЬНИНСКОГО СЕЛЬСКОГО ПОСЕЛЕНИЯ НА 2012 ГОД</t>
  </si>
  <si>
    <t>К решению Думы
Дальнинского сельского поселения
"О  бюджета Дальнинского
 сельского поселения на 2012 год"
от "____" ____________ 2011 года №____</t>
  </si>
  <si>
    <r>
      <t>ДЦП" Территориальное планирование в Нижнеилимском районе на 2010-2014 гг".</t>
    </r>
    <r>
      <rPr>
        <b/>
        <u val="single"/>
        <sz val="11"/>
        <rFont val="Times New Roman"/>
        <family val="1"/>
      </rPr>
      <t>ОБ-1137,1; МБ- 259,5</t>
    </r>
  </si>
  <si>
    <t>0501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</si>
</sst>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color indexed="13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4" borderId="11" xfId="0" applyFont="1" applyFill="1" applyBorder="1" applyAlignment="1">
      <alignment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/>
    </xf>
    <xf numFmtId="3" fontId="6" fillId="21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9" fillId="25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26" borderId="0" xfId="0" applyFont="1" applyFill="1" applyAlignment="1">
      <alignment vertical="center"/>
    </xf>
    <xf numFmtId="0" fontId="15" fillId="26" borderId="0" xfId="0" applyFont="1" applyFill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27" borderId="0" xfId="0" applyFont="1" applyFill="1" applyAlignment="1">
      <alignment vertical="center"/>
    </xf>
    <xf numFmtId="169" fontId="1" fillId="27" borderId="0" xfId="0" applyNumberFormat="1" applyFont="1" applyFill="1" applyAlignment="1">
      <alignment vertical="center"/>
    </xf>
    <xf numFmtId="169" fontId="13" fillId="26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6" fillId="20" borderId="11" xfId="0" applyFont="1" applyFill="1" applyBorder="1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3" fontId="6" fillId="20" borderId="1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3" fontId="7" fillId="21" borderId="10" xfId="0" applyNumberFormat="1" applyFont="1" applyFill="1" applyBorder="1" applyAlignment="1">
      <alignment vertical="center"/>
    </xf>
    <xf numFmtId="0" fontId="7" fillId="20" borderId="11" xfId="0" applyFont="1" applyFill="1" applyBorder="1" applyAlignment="1">
      <alignment vertical="center"/>
    </xf>
    <xf numFmtId="0" fontId="6" fillId="20" borderId="10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20" borderId="10" xfId="0" applyFont="1" applyFill="1" applyBorder="1" applyAlignment="1">
      <alignment vertical="center"/>
    </xf>
    <xf numFmtId="49" fontId="6" fillId="20" borderId="11" xfId="0" applyNumberFormat="1" applyFont="1" applyFill="1" applyBorder="1" applyAlignment="1">
      <alignment horizontal="left" vertical="center"/>
    </xf>
    <xf numFmtId="49" fontId="6" fillId="20" borderId="10" xfId="0" applyNumberFormat="1" applyFont="1" applyFill="1" applyBorder="1" applyAlignment="1">
      <alignment horizontal="left" vertical="center"/>
    </xf>
    <xf numFmtId="0" fontId="6" fillId="24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1" borderId="1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" fontId="7" fillId="24" borderId="10" xfId="0" applyNumberFormat="1" applyFont="1" applyFill="1" applyBorder="1" applyAlignment="1">
      <alignment vertical="center"/>
    </xf>
    <xf numFmtId="3" fontId="7" fillId="25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3" fontId="6" fillId="24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3" fontId="6" fillId="21" borderId="14" xfId="0" applyNumberFormat="1" applyFont="1" applyFill="1" applyBorder="1" applyAlignment="1">
      <alignment vertical="center"/>
    </xf>
    <xf numFmtId="1" fontId="7" fillId="21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21" borderId="10" xfId="0" applyNumberFormat="1" applyFont="1" applyFill="1" applyBorder="1" applyAlignment="1">
      <alignment vertical="center"/>
    </xf>
    <xf numFmtId="1" fontId="6" fillId="20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vertical="center"/>
    </xf>
    <xf numFmtId="1" fontId="6" fillId="25" borderId="10" xfId="0" applyNumberFormat="1" applyFont="1" applyFill="1" applyBorder="1" applyAlignment="1">
      <alignment vertical="center"/>
    </xf>
    <xf numFmtId="49" fontId="6" fillId="20" borderId="11" xfId="0" applyNumberFormat="1" applyFont="1" applyFill="1" applyBorder="1" applyAlignment="1">
      <alignment horizontal="left" vertical="center"/>
    </xf>
    <xf numFmtId="49" fontId="6" fillId="20" borderId="10" xfId="0" applyNumberFormat="1" applyFont="1" applyFill="1" applyBorder="1" applyAlignment="1">
      <alignment horizontal="left" vertical="center"/>
    </xf>
    <xf numFmtId="0" fontId="6" fillId="24" borderId="11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5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PageLayoutView="0" workbookViewId="0" topLeftCell="A258">
      <selection activeCell="H141" sqref="H141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45.75390625" style="1" customWidth="1"/>
    <col min="4" max="4" width="10.625" style="1" customWidth="1"/>
    <col min="5" max="5" width="12.375" style="1" customWidth="1"/>
    <col min="6" max="11" width="14.875" style="1" customWidth="1"/>
    <col min="12" max="16384" width="9.125" style="1" customWidth="1"/>
  </cols>
  <sheetData>
    <row r="1" ht="19.5" customHeight="1">
      <c r="K1" s="92" t="s">
        <v>133</v>
      </c>
    </row>
    <row r="2" spans="2:11" s="19" customFormat="1" ht="83.25" customHeight="1">
      <c r="B2" s="20"/>
      <c r="C2" s="28"/>
      <c r="D2" s="28"/>
      <c r="E2" s="28"/>
      <c r="F2" s="28"/>
      <c r="G2" s="28"/>
      <c r="H2" s="89"/>
      <c r="I2" s="111" t="s">
        <v>135</v>
      </c>
      <c r="J2" s="112"/>
      <c r="K2" s="112"/>
    </row>
    <row r="3" spans="2:11" s="19" customFormat="1" ht="13.5">
      <c r="B3" s="20"/>
      <c r="I3" s="112"/>
      <c r="J3" s="112"/>
      <c r="K3" s="112"/>
    </row>
    <row r="4" spans="2:11" s="19" customFormat="1" ht="13.5">
      <c r="B4" s="20"/>
      <c r="I4" s="112"/>
      <c r="J4" s="112"/>
      <c r="K4" s="112"/>
    </row>
    <row r="5" spans="1:11" s="19" customFormat="1" ht="38.25" customHeight="1">
      <c r="A5" s="116" t="s">
        <v>134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2:11" s="19" customFormat="1" ht="14.25" thickBot="1">
      <c r="B6" s="20"/>
      <c r="K6" s="19" t="s">
        <v>107</v>
      </c>
    </row>
    <row r="7" spans="2:11" s="19" customFormat="1" ht="17.25" hidden="1" thickBot="1">
      <c r="B7" s="20"/>
      <c r="D7" s="21"/>
      <c r="E7" s="21"/>
      <c r="F7" s="21">
        <v>1316</v>
      </c>
      <c r="G7" s="21">
        <v>2115</v>
      </c>
      <c r="H7" s="21">
        <v>1550</v>
      </c>
      <c r="I7" s="21"/>
      <c r="J7" s="21"/>
      <c r="K7" s="21"/>
    </row>
    <row r="8" spans="1:4" ht="15" customHeight="1" hidden="1" thickBot="1">
      <c r="A8" s="113"/>
      <c r="B8" s="113"/>
      <c r="C8" s="113"/>
      <c r="D8" s="113"/>
    </row>
    <row r="9" spans="1:11" ht="55.5" customHeight="1">
      <c r="A9" s="114" t="s">
        <v>62</v>
      </c>
      <c r="B9" s="115"/>
      <c r="C9" s="115"/>
      <c r="D9" s="22" t="s">
        <v>124</v>
      </c>
      <c r="E9" s="23" t="s">
        <v>125</v>
      </c>
      <c r="F9" s="24" t="s">
        <v>103</v>
      </c>
      <c r="G9" s="25" t="s">
        <v>104</v>
      </c>
      <c r="H9" s="25" t="s">
        <v>105</v>
      </c>
      <c r="I9" s="25" t="s">
        <v>106</v>
      </c>
      <c r="J9" s="25" t="s">
        <v>126</v>
      </c>
      <c r="K9" s="25" t="s">
        <v>127</v>
      </c>
    </row>
    <row r="10" spans="1:11" s="3" customFormat="1" ht="20.25" customHeight="1">
      <c r="A10" s="11" t="s">
        <v>21</v>
      </c>
      <c r="B10" s="14"/>
      <c r="C10" s="13"/>
      <c r="D10" s="13"/>
      <c r="E10" s="26"/>
      <c r="F10" s="13"/>
      <c r="G10" s="13"/>
      <c r="H10" s="13"/>
      <c r="I10" s="13"/>
      <c r="J10" s="13"/>
      <c r="K10" s="13"/>
    </row>
    <row r="11" spans="1:11" s="3" customFormat="1" ht="34.5" customHeight="1">
      <c r="A11" s="40" t="s">
        <v>0</v>
      </c>
      <c r="B11" s="41">
        <v>210</v>
      </c>
      <c r="C11" s="42" t="s">
        <v>30</v>
      </c>
      <c r="D11" s="43">
        <f>SUM(D12:D14)</f>
        <v>4420</v>
      </c>
      <c r="E11" s="27">
        <f aca="true" t="shared" si="0" ref="E11:K11">SUM(E12:E14)</f>
        <v>3275</v>
      </c>
      <c r="F11" s="43">
        <f t="shared" si="0"/>
        <v>354</v>
      </c>
      <c r="G11" s="43">
        <f t="shared" si="0"/>
        <v>307</v>
      </c>
      <c r="H11" s="43">
        <f t="shared" si="0"/>
        <v>2614</v>
      </c>
      <c r="I11" s="43">
        <f t="shared" si="0"/>
        <v>0</v>
      </c>
      <c r="J11" s="43">
        <f t="shared" si="0"/>
        <v>0</v>
      </c>
      <c r="K11" s="43">
        <f t="shared" si="0"/>
        <v>0</v>
      </c>
    </row>
    <row r="12" spans="1:11" s="4" customFormat="1" ht="15.75">
      <c r="A12" s="44" t="s">
        <v>0</v>
      </c>
      <c r="B12" s="45">
        <v>211</v>
      </c>
      <c r="C12" s="46" t="s">
        <v>1</v>
      </c>
      <c r="D12" s="47">
        <f>SUM(D30,D35,D58,D77)</f>
        <v>3395</v>
      </c>
      <c r="E12" s="53">
        <f aca="true" t="shared" si="1" ref="E12:K12">SUM(E30,E35,E58,E77)</f>
        <v>2489</v>
      </c>
      <c r="F12" s="47">
        <f t="shared" si="1"/>
        <v>239</v>
      </c>
      <c r="G12" s="47">
        <f t="shared" si="1"/>
        <v>212</v>
      </c>
      <c r="H12" s="47">
        <f t="shared" si="1"/>
        <v>2038</v>
      </c>
      <c r="I12" s="47">
        <f t="shared" si="1"/>
        <v>0</v>
      </c>
      <c r="J12" s="47">
        <f t="shared" si="1"/>
        <v>0</v>
      </c>
      <c r="K12" s="47">
        <f t="shared" si="1"/>
        <v>0</v>
      </c>
    </row>
    <row r="13" spans="1:11" s="4" customFormat="1" ht="15.75">
      <c r="A13" s="44" t="s">
        <v>0</v>
      </c>
      <c r="B13" s="45">
        <v>212</v>
      </c>
      <c r="C13" s="46" t="s">
        <v>2</v>
      </c>
      <c r="D13" s="47">
        <f>SUM(D59,D36,D78,D37,D31)</f>
        <v>0</v>
      </c>
      <c r="E13" s="53">
        <f aca="true" t="shared" si="2" ref="E13:K13">SUM(E59,E36,E78,E37,E31)</f>
        <v>35</v>
      </c>
      <c r="F13" s="47">
        <f t="shared" si="2"/>
        <v>35</v>
      </c>
      <c r="G13" s="47">
        <f t="shared" si="2"/>
        <v>0</v>
      </c>
      <c r="H13" s="47">
        <f t="shared" si="2"/>
        <v>0</v>
      </c>
      <c r="I13" s="47">
        <f t="shared" si="2"/>
        <v>0</v>
      </c>
      <c r="J13" s="47">
        <f t="shared" si="2"/>
        <v>0</v>
      </c>
      <c r="K13" s="47">
        <f t="shared" si="2"/>
        <v>0</v>
      </c>
    </row>
    <row r="14" spans="1:11" s="4" customFormat="1" ht="15.75">
      <c r="A14" s="44" t="s">
        <v>0</v>
      </c>
      <c r="B14" s="45">
        <v>213</v>
      </c>
      <c r="C14" s="46" t="s">
        <v>3</v>
      </c>
      <c r="D14" s="47">
        <f>SUM(D32,D38,D60,D79)</f>
        <v>1025</v>
      </c>
      <c r="E14" s="53">
        <f aca="true" t="shared" si="3" ref="E14:K14">SUM(E32,E38,E60,E79)</f>
        <v>751</v>
      </c>
      <c r="F14" s="47">
        <f t="shared" si="3"/>
        <v>80</v>
      </c>
      <c r="G14" s="47">
        <f t="shared" si="3"/>
        <v>95</v>
      </c>
      <c r="H14" s="47">
        <f t="shared" si="3"/>
        <v>576</v>
      </c>
      <c r="I14" s="47">
        <f t="shared" si="3"/>
        <v>0</v>
      </c>
      <c r="J14" s="47">
        <f t="shared" si="3"/>
        <v>0</v>
      </c>
      <c r="K14" s="47">
        <f t="shared" si="3"/>
        <v>0</v>
      </c>
    </row>
    <row r="15" spans="1:11" s="3" customFormat="1" ht="15.75">
      <c r="A15" s="40" t="s">
        <v>0</v>
      </c>
      <c r="B15" s="41">
        <v>220</v>
      </c>
      <c r="C15" s="42" t="s">
        <v>4</v>
      </c>
      <c r="D15" s="43">
        <f>SUM(D16:D21)</f>
        <v>692</v>
      </c>
      <c r="E15" s="27">
        <f aca="true" t="shared" si="4" ref="E15:K15">SUM(E16:E21)</f>
        <v>494</v>
      </c>
      <c r="F15" s="43">
        <f t="shared" si="4"/>
        <v>464</v>
      </c>
      <c r="G15" s="43">
        <f t="shared" si="4"/>
        <v>0</v>
      </c>
      <c r="H15" s="43">
        <f t="shared" si="4"/>
        <v>0</v>
      </c>
      <c r="I15" s="43">
        <f t="shared" si="4"/>
        <v>30</v>
      </c>
      <c r="J15" s="43">
        <f t="shared" si="4"/>
        <v>0</v>
      </c>
      <c r="K15" s="43">
        <f t="shared" si="4"/>
        <v>0</v>
      </c>
    </row>
    <row r="16" spans="1:11" s="4" customFormat="1" ht="15.75">
      <c r="A16" s="44" t="s">
        <v>0</v>
      </c>
      <c r="B16" s="45">
        <v>221</v>
      </c>
      <c r="C16" s="46" t="s">
        <v>5</v>
      </c>
      <c r="D16" s="47">
        <f>SUM(D62,D40,D81)</f>
        <v>161</v>
      </c>
      <c r="E16" s="53">
        <f aca="true" t="shared" si="5" ref="E16:K16">SUM(E62,E40,E81)</f>
        <v>160</v>
      </c>
      <c r="F16" s="47">
        <f t="shared" si="5"/>
        <v>160</v>
      </c>
      <c r="G16" s="47">
        <f t="shared" si="5"/>
        <v>0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</row>
    <row r="17" spans="1:11" s="4" customFormat="1" ht="15.75">
      <c r="A17" s="44" t="s">
        <v>0</v>
      </c>
      <c r="B17" s="45">
        <v>222</v>
      </c>
      <c r="C17" s="46" t="s">
        <v>6</v>
      </c>
      <c r="D17" s="47">
        <f>SUM(D63,D41,D82)</f>
        <v>26</v>
      </c>
      <c r="E17" s="53">
        <f aca="true" t="shared" si="6" ref="E17:K17">SUM(E63,E41,E82)</f>
        <v>5</v>
      </c>
      <c r="F17" s="47">
        <f t="shared" si="6"/>
        <v>5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</row>
    <row r="18" spans="1:11" s="4" customFormat="1" ht="15.75">
      <c r="A18" s="44" t="s">
        <v>0</v>
      </c>
      <c r="B18" s="45">
        <v>223</v>
      </c>
      <c r="C18" s="46" t="s">
        <v>7</v>
      </c>
      <c r="D18" s="47">
        <f>SUM(D64,D42,D83)</f>
        <v>304</v>
      </c>
      <c r="E18" s="53">
        <f aca="true" t="shared" si="7" ref="E18:K18">SUM(E64,E42,E83)</f>
        <v>280</v>
      </c>
      <c r="F18" s="47">
        <f t="shared" si="7"/>
        <v>250</v>
      </c>
      <c r="G18" s="47">
        <f t="shared" si="7"/>
        <v>0</v>
      </c>
      <c r="H18" s="47">
        <f t="shared" si="7"/>
        <v>0</v>
      </c>
      <c r="I18" s="47">
        <f t="shared" si="7"/>
        <v>30</v>
      </c>
      <c r="J18" s="47">
        <f t="shared" si="7"/>
        <v>0</v>
      </c>
      <c r="K18" s="47">
        <f t="shared" si="7"/>
        <v>0</v>
      </c>
    </row>
    <row r="19" spans="1:11" s="4" customFormat="1" ht="15.75">
      <c r="A19" s="44" t="s">
        <v>0</v>
      </c>
      <c r="B19" s="45">
        <v>224</v>
      </c>
      <c r="C19" s="46" t="s">
        <v>8</v>
      </c>
      <c r="D19" s="47">
        <f>SUM(D65,D43,D84)</f>
        <v>0</v>
      </c>
      <c r="E19" s="53">
        <f aca="true" t="shared" si="8" ref="E19:K19">SUM(E65,E43,E84)</f>
        <v>0</v>
      </c>
      <c r="F19" s="47">
        <f t="shared" si="8"/>
        <v>0</v>
      </c>
      <c r="G19" s="47">
        <f t="shared" si="8"/>
        <v>0</v>
      </c>
      <c r="H19" s="47">
        <f t="shared" si="8"/>
        <v>0</v>
      </c>
      <c r="I19" s="47">
        <f t="shared" si="8"/>
        <v>0</v>
      </c>
      <c r="J19" s="47">
        <f t="shared" si="8"/>
        <v>0</v>
      </c>
      <c r="K19" s="47">
        <f t="shared" si="8"/>
        <v>0</v>
      </c>
    </row>
    <row r="20" spans="1:11" s="4" customFormat="1" ht="15.75">
      <c r="A20" s="44" t="s">
        <v>0</v>
      </c>
      <c r="B20" s="45">
        <v>225</v>
      </c>
      <c r="C20" s="46" t="s">
        <v>9</v>
      </c>
      <c r="D20" s="47">
        <f>SUM(D66,D44,D85)</f>
        <v>83</v>
      </c>
      <c r="E20" s="53">
        <f aca="true" t="shared" si="9" ref="E20:K20">SUM(E66,E44,E85)</f>
        <v>0</v>
      </c>
      <c r="F20" s="47">
        <f t="shared" si="9"/>
        <v>0</v>
      </c>
      <c r="G20" s="47">
        <f t="shared" si="9"/>
        <v>0</v>
      </c>
      <c r="H20" s="47">
        <f t="shared" si="9"/>
        <v>0</v>
      </c>
      <c r="I20" s="47">
        <f t="shared" si="9"/>
        <v>0</v>
      </c>
      <c r="J20" s="47">
        <f t="shared" si="9"/>
        <v>0</v>
      </c>
      <c r="K20" s="47">
        <f t="shared" si="9"/>
        <v>0</v>
      </c>
    </row>
    <row r="21" spans="1:11" s="4" customFormat="1" ht="15.75">
      <c r="A21" s="44" t="s">
        <v>0</v>
      </c>
      <c r="B21" s="45">
        <v>226</v>
      </c>
      <c r="C21" s="46" t="s">
        <v>10</v>
      </c>
      <c r="D21" s="47">
        <f>SUM(D67,D45,D86,D97)</f>
        <v>118</v>
      </c>
      <c r="E21" s="53">
        <f aca="true" t="shared" si="10" ref="E21:K21">SUM(E67,E45,E86,E97)</f>
        <v>49</v>
      </c>
      <c r="F21" s="47">
        <f t="shared" si="10"/>
        <v>49</v>
      </c>
      <c r="G21" s="47">
        <f t="shared" si="10"/>
        <v>0</v>
      </c>
      <c r="H21" s="47">
        <f t="shared" si="10"/>
        <v>0</v>
      </c>
      <c r="I21" s="47">
        <f t="shared" si="10"/>
        <v>0</v>
      </c>
      <c r="J21" s="47">
        <f t="shared" si="10"/>
        <v>0</v>
      </c>
      <c r="K21" s="47">
        <f t="shared" si="10"/>
        <v>0</v>
      </c>
    </row>
    <row r="22" spans="1:11" s="3" customFormat="1" ht="15.75" hidden="1">
      <c r="A22" s="40" t="s">
        <v>0</v>
      </c>
      <c r="B22" s="41">
        <v>231</v>
      </c>
      <c r="C22" s="42" t="s">
        <v>11</v>
      </c>
      <c r="D22" s="43">
        <f>SUM(D95)</f>
        <v>0</v>
      </c>
      <c r="E22" s="27">
        <f aca="true" t="shared" si="11" ref="E22:K22">SUM(E95)</f>
        <v>0</v>
      </c>
      <c r="F22" s="43">
        <f t="shared" si="11"/>
        <v>0</v>
      </c>
      <c r="G22" s="43">
        <f t="shared" si="11"/>
        <v>0</v>
      </c>
      <c r="H22" s="43">
        <f t="shared" si="11"/>
        <v>0</v>
      </c>
      <c r="I22" s="43">
        <f t="shared" si="11"/>
        <v>0</v>
      </c>
      <c r="J22" s="43"/>
      <c r="K22" s="43">
        <f t="shared" si="11"/>
        <v>0</v>
      </c>
    </row>
    <row r="23" spans="1:11" s="3" customFormat="1" ht="28.5">
      <c r="A23" s="40" t="s">
        <v>0</v>
      </c>
      <c r="B23" s="41">
        <v>251</v>
      </c>
      <c r="C23" s="42" t="s">
        <v>44</v>
      </c>
      <c r="D23" s="43">
        <f>SUM(D68,D46,D87,D70)</f>
        <v>570</v>
      </c>
      <c r="E23" s="27">
        <f aca="true" t="shared" si="12" ref="E23:K23">SUM(E68,E46,E87,E70)</f>
        <v>570</v>
      </c>
      <c r="F23" s="43">
        <f t="shared" si="12"/>
        <v>0</v>
      </c>
      <c r="G23" s="43">
        <f t="shared" si="12"/>
        <v>0</v>
      </c>
      <c r="H23" s="43">
        <f t="shared" si="12"/>
        <v>0</v>
      </c>
      <c r="I23" s="43">
        <f t="shared" si="12"/>
        <v>570</v>
      </c>
      <c r="J23" s="43">
        <f t="shared" si="12"/>
        <v>0</v>
      </c>
      <c r="K23" s="43">
        <f t="shared" si="12"/>
        <v>0</v>
      </c>
    </row>
    <row r="24" spans="1:11" s="3" customFormat="1" ht="42.75" hidden="1">
      <c r="A24" s="40" t="s">
        <v>0</v>
      </c>
      <c r="B24" s="41">
        <v>263</v>
      </c>
      <c r="C24" s="42" t="s">
        <v>46</v>
      </c>
      <c r="D24" s="43">
        <f>SUM(D69,D47,D88)</f>
        <v>0</v>
      </c>
      <c r="E24" s="27">
        <f aca="true" t="shared" si="13" ref="E24:K24">SUM(E69,E47,E88)</f>
        <v>0</v>
      </c>
      <c r="F24" s="43">
        <f t="shared" si="13"/>
        <v>0</v>
      </c>
      <c r="G24" s="43">
        <f t="shared" si="13"/>
        <v>0</v>
      </c>
      <c r="H24" s="43">
        <f t="shared" si="13"/>
        <v>0</v>
      </c>
      <c r="I24" s="43">
        <f t="shared" si="13"/>
        <v>0</v>
      </c>
      <c r="J24" s="43"/>
      <c r="K24" s="43">
        <f t="shared" si="13"/>
        <v>0</v>
      </c>
    </row>
    <row r="25" spans="1:11" s="3" customFormat="1" ht="15.75">
      <c r="A25" s="40" t="s">
        <v>0</v>
      </c>
      <c r="B25" s="41">
        <v>290</v>
      </c>
      <c r="C25" s="42" t="s">
        <v>12</v>
      </c>
      <c r="D25" s="43">
        <f>SUM(D71,D96,D98,D48,D89,D94)</f>
        <v>120</v>
      </c>
      <c r="E25" s="27">
        <f aca="true" t="shared" si="14" ref="E25:K25">SUM(E71,E96,E98,E48,E89,E94)</f>
        <v>116</v>
      </c>
      <c r="F25" s="43">
        <f t="shared" si="14"/>
        <v>66</v>
      </c>
      <c r="G25" s="43">
        <f t="shared" si="14"/>
        <v>0</v>
      </c>
      <c r="H25" s="43">
        <f t="shared" si="14"/>
        <v>0</v>
      </c>
      <c r="I25" s="43">
        <f t="shared" si="14"/>
        <v>50</v>
      </c>
      <c r="J25" s="43">
        <f t="shared" si="14"/>
        <v>0</v>
      </c>
      <c r="K25" s="43">
        <f t="shared" si="14"/>
        <v>0</v>
      </c>
    </row>
    <row r="26" spans="1:11" s="3" customFormat="1" ht="15.75">
      <c r="A26" s="40" t="s">
        <v>0</v>
      </c>
      <c r="B26" s="41">
        <v>300</v>
      </c>
      <c r="C26" s="42" t="s">
        <v>13</v>
      </c>
      <c r="D26" s="43">
        <f>D53+D72</f>
        <v>852</v>
      </c>
      <c r="E26" s="27">
        <f aca="true" t="shared" si="15" ref="E26:K26">E53+E72</f>
        <v>55</v>
      </c>
      <c r="F26" s="43">
        <f t="shared" si="15"/>
        <v>55</v>
      </c>
      <c r="G26" s="43">
        <f t="shared" si="15"/>
        <v>0</v>
      </c>
      <c r="H26" s="43">
        <f t="shared" si="15"/>
        <v>0</v>
      </c>
      <c r="I26" s="43">
        <f t="shared" si="15"/>
        <v>0</v>
      </c>
      <c r="J26" s="43">
        <f t="shared" si="15"/>
        <v>0</v>
      </c>
      <c r="K26" s="43">
        <f t="shared" si="15"/>
        <v>0</v>
      </c>
    </row>
    <row r="27" spans="1:11" s="4" customFormat="1" ht="21.75" customHeight="1">
      <c r="A27" s="44" t="s">
        <v>0</v>
      </c>
      <c r="B27" s="45">
        <v>310</v>
      </c>
      <c r="C27" s="46" t="s">
        <v>14</v>
      </c>
      <c r="D27" s="47">
        <f>SUM(D73,D50,D91,D54)</f>
        <v>485</v>
      </c>
      <c r="E27" s="53">
        <f aca="true" t="shared" si="16" ref="E27:K27">SUM(E73,E50,E91,E54)</f>
        <v>5</v>
      </c>
      <c r="F27" s="47">
        <f t="shared" si="16"/>
        <v>5</v>
      </c>
      <c r="G27" s="47">
        <f t="shared" si="16"/>
        <v>0</v>
      </c>
      <c r="H27" s="47">
        <f t="shared" si="16"/>
        <v>0</v>
      </c>
      <c r="I27" s="47">
        <f t="shared" si="16"/>
        <v>0</v>
      </c>
      <c r="J27" s="47">
        <f t="shared" si="16"/>
        <v>0</v>
      </c>
      <c r="K27" s="47">
        <f t="shared" si="16"/>
        <v>0</v>
      </c>
    </row>
    <row r="28" spans="1:11" s="4" customFormat="1" ht="27" customHeight="1">
      <c r="A28" s="44" t="s">
        <v>0</v>
      </c>
      <c r="B28" s="45">
        <v>340</v>
      </c>
      <c r="C28" s="46" t="s">
        <v>15</v>
      </c>
      <c r="D28" s="47">
        <f>SUM(D74,D51,D92,D55)</f>
        <v>367</v>
      </c>
      <c r="E28" s="53">
        <f aca="true" t="shared" si="17" ref="E28:K28">SUM(E74,E51,E92,E55)</f>
        <v>50</v>
      </c>
      <c r="F28" s="47">
        <f t="shared" si="17"/>
        <v>50</v>
      </c>
      <c r="G28" s="47">
        <f t="shared" si="17"/>
        <v>0</v>
      </c>
      <c r="H28" s="47">
        <f t="shared" si="17"/>
        <v>0</v>
      </c>
      <c r="I28" s="47">
        <f t="shared" si="17"/>
        <v>0</v>
      </c>
      <c r="J28" s="47">
        <f t="shared" si="17"/>
        <v>0</v>
      </c>
      <c r="K28" s="47">
        <f t="shared" si="17"/>
        <v>0</v>
      </c>
    </row>
    <row r="29" spans="1:11" s="4" customFormat="1" ht="15.75">
      <c r="A29" s="48" t="s">
        <v>17</v>
      </c>
      <c r="B29" s="49"/>
      <c r="C29" s="50"/>
      <c r="D29" s="51">
        <f>SUM(D11,D15,D22,D24,D25,D26,D23)</f>
        <v>6654</v>
      </c>
      <c r="E29" s="27">
        <f>SUM(E11,E15,E22,E24,E25,E26,E23)</f>
        <v>4510</v>
      </c>
      <c r="F29" s="51">
        <f aca="true" t="shared" si="18" ref="F29:K29">SUM(F11,F15,F22,F24,F25,F26,F23)</f>
        <v>939</v>
      </c>
      <c r="G29" s="51">
        <f t="shared" si="18"/>
        <v>307</v>
      </c>
      <c r="H29" s="51">
        <f t="shared" si="18"/>
        <v>2614</v>
      </c>
      <c r="I29" s="51">
        <f t="shared" si="18"/>
        <v>650</v>
      </c>
      <c r="J29" s="51">
        <f t="shared" si="18"/>
        <v>0</v>
      </c>
      <c r="K29" s="51">
        <f t="shared" si="18"/>
        <v>0</v>
      </c>
    </row>
    <row r="30" spans="1:11" s="4" customFormat="1" ht="15.75">
      <c r="A30" s="52" t="s">
        <v>16</v>
      </c>
      <c r="B30" s="45">
        <v>211</v>
      </c>
      <c r="C30" s="46" t="s">
        <v>1</v>
      </c>
      <c r="D30" s="47">
        <v>450</v>
      </c>
      <c r="E30" s="53">
        <f>SUM(F30:K30)</f>
        <v>395</v>
      </c>
      <c r="F30" s="47">
        <v>39</v>
      </c>
      <c r="G30" s="47"/>
      <c r="H30" s="47">
        <v>356</v>
      </c>
      <c r="I30" s="47">
        <v>0</v>
      </c>
      <c r="J30" s="47"/>
      <c r="K30" s="47"/>
    </row>
    <row r="31" spans="1:11" s="4" customFormat="1" ht="15.75" hidden="1">
      <c r="A31" s="52" t="s">
        <v>16</v>
      </c>
      <c r="B31" s="45">
        <v>212</v>
      </c>
      <c r="C31" s="46" t="s">
        <v>2</v>
      </c>
      <c r="D31" s="47">
        <v>0</v>
      </c>
      <c r="E31" s="53">
        <f>SUM(F31:K31)</f>
        <v>0</v>
      </c>
      <c r="F31" s="47">
        <v>0</v>
      </c>
      <c r="G31" s="47"/>
      <c r="H31" s="47"/>
      <c r="I31" s="47"/>
      <c r="J31" s="47"/>
      <c r="K31" s="47"/>
    </row>
    <row r="32" spans="1:11" s="4" customFormat="1" ht="18" customHeight="1">
      <c r="A32" s="52" t="s">
        <v>16</v>
      </c>
      <c r="B32" s="45">
        <v>213</v>
      </c>
      <c r="C32" s="46" t="s">
        <v>3</v>
      </c>
      <c r="D32" s="47">
        <v>136</v>
      </c>
      <c r="E32" s="53">
        <f>SUM(F32:K32)</f>
        <v>119</v>
      </c>
      <c r="F32" s="47">
        <v>30</v>
      </c>
      <c r="G32" s="47"/>
      <c r="H32" s="47">
        <v>89</v>
      </c>
      <c r="I32" s="47"/>
      <c r="J32" s="47"/>
      <c r="K32" s="47"/>
    </row>
    <row r="33" spans="1:11" s="4" customFormat="1" ht="15.75">
      <c r="A33" s="54"/>
      <c r="B33" s="49"/>
      <c r="C33" s="55" t="s">
        <v>18</v>
      </c>
      <c r="D33" s="51">
        <f>SUM(D30:D32)</f>
        <v>586</v>
      </c>
      <c r="E33" s="27">
        <f aca="true" t="shared" si="19" ref="E33:K33">SUM(E30:E32)</f>
        <v>514</v>
      </c>
      <c r="F33" s="51">
        <f t="shared" si="19"/>
        <v>69</v>
      </c>
      <c r="G33" s="51">
        <f t="shared" si="19"/>
        <v>0</v>
      </c>
      <c r="H33" s="51">
        <f t="shared" si="19"/>
        <v>445</v>
      </c>
      <c r="I33" s="51">
        <f t="shared" si="19"/>
        <v>0</v>
      </c>
      <c r="J33" s="51">
        <f t="shared" si="19"/>
        <v>0</v>
      </c>
      <c r="K33" s="51">
        <f t="shared" si="19"/>
        <v>0</v>
      </c>
    </row>
    <row r="34" spans="1:11" s="3" customFormat="1" ht="21" customHeight="1" hidden="1">
      <c r="A34" s="56" t="s">
        <v>19</v>
      </c>
      <c r="B34" s="41">
        <v>210</v>
      </c>
      <c r="C34" s="42" t="s">
        <v>30</v>
      </c>
      <c r="D34" s="43">
        <f>SUM(D35:D38)</f>
        <v>234</v>
      </c>
      <c r="E34" s="27">
        <f aca="true" t="shared" si="20" ref="E34:K34">SUM(E35:E38)</f>
        <v>213</v>
      </c>
      <c r="F34" s="43">
        <f t="shared" si="20"/>
        <v>0</v>
      </c>
      <c r="G34" s="43">
        <f t="shared" si="20"/>
        <v>213</v>
      </c>
      <c r="H34" s="43">
        <f t="shared" si="20"/>
        <v>0</v>
      </c>
      <c r="I34" s="43">
        <f t="shared" si="20"/>
        <v>0</v>
      </c>
      <c r="J34" s="43"/>
      <c r="K34" s="43">
        <f t="shared" si="20"/>
        <v>0</v>
      </c>
    </row>
    <row r="35" spans="1:11" s="4" customFormat="1" ht="15.75">
      <c r="A35" s="52" t="s">
        <v>19</v>
      </c>
      <c r="B35" s="45">
        <v>211</v>
      </c>
      <c r="C35" s="46" t="s">
        <v>1</v>
      </c>
      <c r="D35" s="47">
        <v>180</v>
      </c>
      <c r="E35" s="53">
        <f>SUM(F35:K35)</f>
        <v>164</v>
      </c>
      <c r="F35" s="47"/>
      <c r="G35" s="47">
        <v>164</v>
      </c>
      <c r="H35" s="47"/>
      <c r="I35" s="47"/>
      <c r="J35" s="47"/>
      <c r="K35" s="47"/>
    </row>
    <row r="36" spans="1:11" s="4" customFormat="1" ht="15.75" hidden="1">
      <c r="A36" s="52" t="s">
        <v>19</v>
      </c>
      <c r="B36" s="45">
        <v>212</v>
      </c>
      <c r="C36" s="46" t="s">
        <v>2</v>
      </c>
      <c r="D36" s="47"/>
      <c r="E36" s="53">
        <f aca="true" t="shared" si="21" ref="E36:E55">SUM(F36:K36)</f>
        <v>0</v>
      </c>
      <c r="F36" s="47"/>
      <c r="G36" s="47"/>
      <c r="H36" s="47"/>
      <c r="I36" s="47"/>
      <c r="J36" s="47"/>
      <c r="K36" s="47"/>
    </row>
    <row r="37" spans="1:11" s="4" customFormat="1" ht="15.75" hidden="1">
      <c r="A37" s="52" t="s">
        <v>19</v>
      </c>
      <c r="B37" s="45">
        <v>212</v>
      </c>
      <c r="C37" s="46" t="s">
        <v>2</v>
      </c>
      <c r="D37" s="47">
        <v>0</v>
      </c>
      <c r="E37" s="53">
        <f t="shared" si="21"/>
        <v>0</v>
      </c>
      <c r="F37" s="47">
        <v>0</v>
      </c>
      <c r="G37" s="47"/>
      <c r="H37" s="47"/>
      <c r="I37" s="47"/>
      <c r="J37" s="47"/>
      <c r="K37" s="47"/>
    </row>
    <row r="38" spans="1:11" s="4" customFormat="1" ht="22.5" customHeight="1">
      <c r="A38" s="52" t="s">
        <v>19</v>
      </c>
      <c r="B38" s="45">
        <v>213</v>
      </c>
      <c r="C38" s="46" t="s">
        <v>3</v>
      </c>
      <c r="D38" s="47">
        <v>54</v>
      </c>
      <c r="E38" s="53">
        <f t="shared" si="21"/>
        <v>49</v>
      </c>
      <c r="F38" s="47"/>
      <c r="G38" s="47">
        <v>49</v>
      </c>
      <c r="H38" s="47"/>
      <c r="I38" s="47"/>
      <c r="J38" s="47"/>
      <c r="K38" s="47"/>
    </row>
    <row r="39" spans="1:11" s="3" customFormat="1" ht="15.75">
      <c r="A39" s="56" t="s">
        <v>19</v>
      </c>
      <c r="B39" s="41">
        <v>220</v>
      </c>
      <c r="C39" s="42" t="s">
        <v>4</v>
      </c>
      <c r="D39" s="43">
        <f>SUM(D40:D45)</f>
        <v>18</v>
      </c>
      <c r="E39" s="53">
        <f t="shared" si="21"/>
        <v>0</v>
      </c>
      <c r="F39" s="43"/>
      <c r="G39" s="43"/>
      <c r="H39" s="43"/>
      <c r="I39" s="43"/>
      <c r="J39" s="43"/>
      <c r="K39" s="43"/>
    </row>
    <row r="40" spans="1:11" s="4" customFormat="1" ht="15.75" hidden="1">
      <c r="A40" s="52" t="s">
        <v>19</v>
      </c>
      <c r="B40" s="45">
        <v>221</v>
      </c>
      <c r="C40" s="46" t="s">
        <v>5</v>
      </c>
      <c r="D40" s="47"/>
      <c r="E40" s="53">
        <f t="shared" si="21"/>
        <v>0</v>
      </c>
      <c r="F40" s="47"/>
      <c r="G40" s="47"/>
      <c r="H40" s="47"/>
      <c r="I40" s="47"/>
      <c r="J40" s="47"/>
      <c r="K40" s="47"/>
    </row>
    <row r="41" spans="1:11" s="4" customFormat="1" ht="15.75" hidden="1">
      <c r="A41" s="52" t="s">
        <v>19</v>
      </c>
      <c r="B41" s="45">
        <v>222</v>
      </c>
      <c r="C41" s="46" t="s">
        <v>6</v>
      </c>
      <c r="D41" s="47"/>
      <c r="E41" s="53">
        <f t="shared" si="21"/>
        <v>0</v>
      </c>
      <c r="F41" s="47"/>
      <c r="G41" s="47"/>
      <c r="H41" s="47"/>
      <c r="I41" s="47"/>
      <c r="J41" s="47"/>
      <c r="K41" s="47"/>
    </row>
    <row r="42" spans="1:11" s="4" customFormat="1" ht="15.75" hidden="1">
      <c r="A42" s="52" t="s">
        <v>19</v>
      </c>
      <c r="B42" s="45">
        <v>223</v>
      </c>
      <c r="C42" s="46" t="s">
        <v>7</v>
      </c>
      <c r="D42" s="47"/>
      <c r="E42" s="53">
        <f t="shared" si="21"/>
        <v>0</v>
      </c>
      <c r="F42" s="47"/>
      <c r="G42" s="47"/>
      <c r="H42" s="47"/>
      <c r="I42" s="47"/>
      <c r="J42" s="47"/>
      <c r="K42" s="47"/>
    </row>
    <row r="43" spans="1:11" s="4" customFormat="1" ht="15.75" hidden="1">
      <c r="A43" s="52" t="s">
        <v>19</v>
      </c>
      <c r="B43" s="45">
        <v>224</v>
      </c>
      <c r="C43" s="46" t="s">
        <v>8</v>
      </c>
      <c r="D43" s="47"/>
      <c r="E43" s="53">
        <f t="shared" si="21"/>
        <v>0</v>
      </c>
      <c r="F43" s="47"/>
      <c r="G43" s="47"/>
      <c r="H43" s="47"/>
      <c r="I43" s="47"/>
      <c r="J43" s="47"/>
      <c r="K43" s="47"/>
    </row>
    <row r="44" spans="1:11" s="4" customFormat="1" ht="15.75">
      <c r="A44" s="52" t="s">
        <v>19</v>
      </c>
      <c r="B44" s="45">
        <v>225</v>
      </c>
      <c r="C44" s="46" t="s">
        <v>9</v>
      </c>
      <c r="D44" s="47">
        <v>18</v>
      </c>
      <c r="E44" s="53">
        <f t="shared" si="21"/>
        <v>0</v>
      </c>
      <c r="F44" s="47"/>
      <c r="G44" s="47"/>
      <c r="H44" s="47"/>
      <c r="I44" s="47"/>
      <c r="J44" s="47"/>
      <c r="K44" s="47"/>
    </row>
    <row r="45" spans="1:11" s="4" customFormat="1" ht="15.75" hidden="1">
      <c r="A45" s="52" t="s">
        <v>19</v>
      </c>
      <c r="B45" s="45">
        <v>226</v>
      </c>
      <c r="C45" s="46" t="s">
        <v>10</v>
      </c>
      <c r="D45" s="47"/>
      <c r="E45" s="53">
        <f t="shared" si="21"/>
        <v>0</v>
      </c>
      <c r="F45" s="47"/>
      <c r="G45" s="47"/>
      <c r="H45" s="47"/>
      <c r="I45" s="47"/>
      <c r="J45" s="47"/>
      <c r="K45" s="47"/>
    </row>
    <row r="46" spans="1:11" s="3" customFormat="1" ht="15.75" hidden="1">
      <c r="A46" s="56" t="s">
        <v>19</v>
      </c>
      <c r="B46" s="41">
        <v>262</v>
      </c>
      <c r="C46" s="42" t="s">
        <v>36</v>
      </c>
      <c r="D46" s="43"/>
      <c r="E46" s="53">
        <f t="shared" si="21"/>
        <v>0</v>
      </c>
      <c r="F46" s="43"/>
      <c r="G46" s="43"/>
      <c r="H46" s="43"/>
      <c r="I46" s="43"/>
      <c r="J46" s="43"/>
      <c r="K46" s="43"/>
    </row>
    <row r="47" spans="1:11" s="3" customFormat="1" ht="42.75" hidden="1">
      <c r="A47" s="56" t="s">
        <v>19</v>
      </c>
      <c r="B47" s="41">
        <v>263</v>
      </c>
      <c r="C47" s="42" t="s">
        <v>46</v>
      </c>
      <c r="D47" s="43">
        <v>0</v>
      </c>
      <c r="E47" s="53">
        <f t="shared" si="21"/>
        <v>0</v>
      </c>
      <c r="F47" s="43"/>
      <c r="G47" s="43"/>
      <c r="H47" s="43"/>
      <c r="I47" s="43"/>
      <c r="J47" s="43"/>
      <c r="K47" s="43"/>
    </row>
    <row r="48" spans="1:11" s="4" customFormat="1" ht="15.75">
      <c r="A48" s="56" t="s">
        <v>19</v>
      </c>
      <c r="B48" s="41">
        <v>290</v>
      </c>
      <c r="C48" s="42" t="s">
        <v>12</v>
      </c>
      <c r="D48" s="43">
        <v>0</v>
      </c>
      <c r="E48" s="27">
        <f t="shared" si="21"/>
        <v>1</v>
      </c>
      <c r="F48" s="43">
        <v>1</v>
      </c>
      <c r="G48" s="43"/>
      <c r="H48" s="43"/>
      <c r="I48" s="43"/>
      <c r="J48" s="43"/>
      <c r="K48" s="43"/>
    </row>
    <row r="49" spans="1:11" s="3" customFormat="1" ht="15.75" hidden="1">
      <c r="A49" s="56" t="s">
        <v>19</v>
      </c>
      <c r="B49" s="41">
        <v>300</v>
      </c>
      <c r="C49" s="42" t="s">
        <v>13</v>
      </c>
      <c r="D49" s="43">
        <f>SUM(D50:D51)</f>
        <v>0</v>
      </c>
      <c r="E49" s="53">
        <f t="shared" si="21"/>
        <v>0</v>
      </c>
      <c r="F49" s="43">
        <f aca="true" t="shared" si="22" ref="F49:K49">SUM(F50:F51)</f>
        <v>0</v>
      </c>
      <c r="G49" s="43">
        <f t="shared" si="22"/>
        <v>0</v>
      </c>
      <c r="H49" s="43">
        <f t="shared" si="22"/>
        <v>0</v>
      </c>
      <c r="I49" s="43">
        <f t="shared" si="22"/>
        <v>0</v>
      </c>
      <c r="J49" s="43"/>
      <c r="K49" s="43">
        <f t="shared" si="22"/>
        <v>0</v>
      </c>
    </row>
    <row r="50" spans="1:11" s="4" customFormat="1" ht="15.75" hidden="1">
      <c r="A50" s="52" t="s">
        <v>19</v>
      </c>
      <c r="B50" s="45">
        <v>310</v>
      </c>
      <c r="C50" s="46" t="s">
        <v>14</v>
      </c>
      <c r="D50" s="47"/>
      <c r="E50" s="53">
        <f t="shared" si="21"/>
        <v>0</v>
      </c>
      <c r="F50" s="47"/>
      <c r="G50" s="47"/>
      <c r="H50" s="47"/>
      <c r="I50" s="47"/>
      <c r="J50" s="47"/>
      <c r="K50" s="47"/>
    </row>
    <row r="51" spans="1:11" s="4" customFormat="1" ht="15.75" hidden="1">
      <c r="A51" s="52" t="s">
        <v>19</v>
      </c>
      <c r="B51" s="45">
        <v>340</v>
      </c>
      <c r="C51" s="46" t="s">
        <v>15</v>
      </c>
      <c r="D51" s="47"/>
      <c r="E51" s="53">
        <f t="shared" si="21"/>
        <v>0</v>
      </c>
      <c r="F51" s="47"/>
      <c r="G51" s="47"/>
      <c r="H51" s="47"/>
      <c r="I51" s="47"/>
      <c r="J51" s="47"/>
      <c r="K51" s="47"/>
    </row>
    <row r="52" spans="1:11" s="4" customFormat="1" ht="15.75" hidden="1">
      <c r="A52" s="52" t="s">
        <v>19</v>
      </c>
      <c r="B52" s="45"/>
      <c r="C52" s="46"/>
      <c r="D52" s="47"/>
      <c r="E52" s="53"/>
      <c r="F52" s="47"/>
      <c r="G52" s="47"/>
      <c r="H52" s="47"/>
      <c r="I52" s="47"/>
      <c r="J52" s="47"/>
      <c r="K52" s="47"/>
    </row>
    <row r="53" spans="1:11" s="4" customFormat="1" ht="15.75">
      <c r="A53" s="56" t="s">
        <v>19</v>
      </c>
      <c r="B53" s="41">
        <v>300</v>
      </c>
      <c r="C53" s="42" t="s">
        <v>13</v>
      </c>
      <c r="D53" s="43">
        <f>D54+D55</f>
        <v>267</v>
      </c>
      <c r="E53" s="27">
        <f aca="true" t="shared" si="23" ref="E53:K53">E54+E55</f>
        <v>0</v>
      </c>
      <c r="F53" s="43">
        <f t="shared" si="23"/>
        <v>0</v>
      </c>
      <c r="G53" s="43">
        <f t="shared" si="23"/>
        <v>0</v>
      </c>
      <c r="H53" s="43">
        <f t="shared" si="23"/>
        <v>0</v>
      </c>
      <c r="I53" s="43">
        <f t="shared" si="23"/>
        <v>0</v>
      </c>
      <c r="J53" s="43">
        <f t="shared" si="23"/>
        <v>0</v>
      </c>
      <c r="K53" s="43">
        <f t="shared" si="23"/>
        <v>0</v>
      </c>
    </row>
    <row r="54" spans="1:11" s="4" customFormat="1" ht="15.75">
      <c r="A54" s="52" t="s">
        <v>19</v>
      </c>
      <c r="B54" s="45">
        <v>310</v>
      </c>
      <c r="C54" s="46" t="s">
        <v>14</v>
      </c>
      <c r="D54" s="47">
        <v>258</v>
      </c>
      <c r="E54" s="53">
        <f t="shared" si="21"/>
        <v>0</v>
      </c>
      <c r="F54" s="47"/>
      <c r="G54" s="47"/>
      <c r="H54" s="47"/>
      <c r="I54" s="47"/>
      <c r="J54" s="47"/>
      <c r="K54" s="47"/>
    </row>
    <row r="55" spans="1:11" s="4" customFormat="1" ht="20.25" customHeight="1">
      <c r="A55" s="52" t="s">
        <v>19</v>
      </c>
      <c r="B55" s="45">
        <v>340</v>
      </c>
      <c r="C55" s="46" t="s">
        <v>15</v>
      </c>
      <c r="D55" s="47">
        <v>9</v>
      </c>
      <c r="E55" s="53">
        <f t="shared" si="21"/>
        <v>0</v>
      </c>
      <c r="F55" s="47"/>
      <c r="G55" s="47"/>
      <c r="H55" s="47"/>
      <c r="I55" s="47"/>
      <c r="J55" s="47"/>
      <c r="K55" s="47"/>
    </row>
    <row r="56" spans="1:11" s="4" customFormat="1" ht="15.75">
      <c r="A56" s="54"/>
      <c r="B56" s="49"/>
      <c r="C56" s="55" t="s">
        <v>18</v>
      </c>
      <c r="D56" s="51">
        <f>D53+D48+D39+D38+D35</f>
        <v>519</v>
      </c>
      <c r="E56" s="27">
        <f aca="true" t="shared" si="24" ref="E56:K56">E53+E48+E39+E38+E35</f>
        <v>214</v>
      </c>
      <c r="F56" s="51">
        <f t="shared" si="24"/>
        <v>1</v>
      </c>
      <c r="G56" s="51">
        <f t="shared" si="24"/>
        <v>213</v>
      </c>
      <c r="H56" s="51">
        <f t="shared" si="24"/>
        <v>0</v>
      </c>
      <c r="I56" s="51">
        <f t="shared" si="24"/>
        <v>0</v>
      </c>
      <c r="J56" s="51">
        <f t="shared" si="24"/>
        <v>0</v>
      </c>
      <c r="K56" s="51">
        <f t="shared" si="24"/>
        <v>0</v>
      </c>
    </row>
    <row r="57" spans="1:11" s="3" customFormat="1" ht="40.5" customHeight="1">
      <c r="A57" s="56" t="s">
        <v>20</v>
      </c>
      <c r="B57" s="41">
        <v>210</v>
      </c>
      <c r="C57" s="42" t="s">
        <v>30</v>
      </c>
      <c r="D57" s="43">
        <f aca="true" t="shared" si="25" ref="D57:K57">SUM(D58:D60)</f>
        <v>3600</v>
      </c>
      <c r="E57" s="27">
        <f t="shared" si="25"/>
        <v>2548</v>
      </c>
      <c r="F57" s="43">
        <f t="shared" si="25"/>
        <v>285</v>
      </c>
      <c r="G57" s="43">
        <f t="shared" si="25"/>
        <v>94</v>
      </c>
      <c r="H57" s="43">
        <f t="shared" si="25"/>
        <v>2169</v>
      </c>
      <c r="I57" s="43">
        <f t="shared" si="25"/>
        <v>0</v>
      </c>
      <c r="J57" s="43">
        <f t="shared" si="25"/>
        <v>0</v>
      </c>
      <c r="K57" s="43">
        <f t="shared" si="25"/>
        <v>0</v>
      </c>
    </row>
    <row r="58" spans="1:11" s="4" customFormat="1" ht="15.75">
      <c r="A58" s="52" t="s">
        <v>20</v>
      </c>
      <c r="B58" s="45">
        <v>211</v>
      </c>
      <c r="C58" s="46" t="s">
        <v>1</v>
      </c>
      <c r="D58" s="47">
        <v>2765</v>
      </c>
      <c r="E58" s="53">
        <f>SUM(F58:K58)</f>
        <v>1930</v>
      </c>
      <c r="F58" s="47">
        <v>200</v>
      </c>
      <c r="G58" s="47">
        <v>48</v>
      </c>
      <c r="H58" s="47">
        <v>1682</v>
      </c>
      <c r="I58" s="47"/>
      <c r="J58" s="47"/>
      <c r="K58" s="47"/>
    </row>
    <row r="59" spans="1:11" s="4" customFormat="1" ht="15.75">
      <c r="A59" s="52" t="s">
        <v>20</v>
      </c>
      <c r="B59" s="45">
        <v>212</v>
      </c>
      <c r="C59" s="46" t="s">
        <v>2</v>
      </c>
      <c r="D59" s="47">
        <v>0</v>
      </c>
      <c r="E59" s="53">
        <f>SUM(F59:K59)</f>
        <v>35</v>
      </c>
      <c r="F59" s="47">
        <v>35</v>
      </c>
      <c r="G59" s="47"/>
      <c r="H59" s="47"/>
      <c r="I59" s="47"/>
      <c r="J59" s="47"/>
      <c r="K59" s="47"/>
    </row>
    <row r="60" spans="1:11" s="4" customFormat="1" ht="15.75">
      <c r="A60" s="52" t="s">
        <v>20</v>
      </c>
      <c r="B60" s="45">
        <v>213</v>
      </c>
      <c r="C60" s="46" t="s">
        <v>3</v>
      </c>
      <c r="D60" s="47">
        <v>835</v>
      </c>
      <c r="E60" s="53">
        <f>SUM(F60:K60)</f>
        <v>583</v>
      </c>
      <c r="F60" s="47">
        <v>50</v>
      </c>
      <c r="G60" s="47">
        <v>46</v>
      </c>
      <c r="H60" s="47">
        <v>487</v>
      </c>
      <c r="I60" s="47"/>
      <c r="J60" s="47"/>
      <c r="K60" s="47"/>
    </row>
    <row r="61" spans="1:11" s="3" customFormat="1" ht="15.75">
      <c r="A61" s="56" t="s">
        <v>20</v>
      </c>
      <c r="B61" s="41">
        <v>220</v>
      </c>
      <c r="C61" s="42" t="s">
        <v>4</v>
      </c>
      <c r="D61" s="43">
        <f>SUM(D62:D68)</f>
        <v>674</v>
      </c>
      <c r="E61" s="27">
        <f aca="true" t="shared" si="26" ref="E61:K61">SUM(E62:E68)</f>
        <v>494</v>
      </c>
      <c r="F61" s="43">
        <f t="shared" si="26"/>
        <v>464</v>
      </c>
      <c r="G61" s="43">
        <f t="shared" si="26"/>
        <v>0</v>
      </c>
      <c r="H61" s="43">
        <f t="shared" si="26"/>
        <v>0</v>
      </c>
      <c r="I61" s="43">
        <f t="shared" si="26"/>
        <v>30</v>
      </c>
      <c r="J61" s="43">
        <f t="shared" si="26"/>
        <v>0</v>
      </c>
      <c r="K61" s="43">
        <f t="shared" si="26"/>
        <v>0</v>
      </c>
    </row>
    <row r="62" spans="1:11" s="4" customFormat="1" ht="15.75">
      <c r="A62" s="52" t="s">
        <v>20</v>
      </c>
      <c r="B62" s="45">
        <v>221</v>
      </c>
      <c r="C62" s="46" t="s">
        <v>5</v>
      </c>
      <c r="D62" s="47">
        <v>161</v>
      </c>
      <c r="E62" s="53">
        <f aca="true" t="shared" si="27" ref="E62:E71">SUM(F62:K62)</f>
        <v>160</v>
      </c>
      <c r="F62" s="47">
        <v>160</v>
      </c>
      <c r="G62" s="47"/>
      <c r="H62" s="47"/>
      <c r="I62" s="47"/>
      <c r="J62" s="47"/>
      <c r="K62" s="47"/>
    </row>
    <row r="63" spans="1:11" s="4" customFormat="1" ht="15.75">
      <c r="A63" s="52" t="s">
        <v>20</v>
      </c>
      <c r="B63" s="45">
        <v>222</v>
      </c>
      <c r="C63" s="46" t="s">
        <v>6</v>
      </c>
      <c r="D63" s="47">
        <v>26</v>
      </c>
      <c r="E63" s="53">
        <f t="shared" si="27"/>
        <v>5</v>
      </c>
      <c r="F63" s="47">
        <v>5</v>
      </c>
      <c r="G63" s="47"/>
      <c r="H63" s="47"/>
      <c r="I63" s="47"/>
      <c r="J63" s="47"/>
      <c r="K63" s="47"/>
    </row>
    <row r="64" spans="1:11" s="4" customFormat="1" ht="15.75">
      <c r="A64" s="52" t="s">
        <v>20</v>
      </c>
      <c r="B64" s="45">
        <v>223</v>
      </c>
      <c r="C64" s="46" t="s">
        <v>7</v>
      </c>
      <c r="D64" s="47">
        <v>304</v>
      </c>
      <c r="E64" s="53">
        <f t="shared" si="27"/>
        <v>280</v>
      </c>
      <c r="F64" s="47">
        <v>250</v>
      </c>
      <c r="G64" s="47"/>
      <c r="H64" s="47"/>
      <c r="I64" s="47">
        <v>30</v>
      </c>
      <c r="J64" s="47"/>
      <c r="K64" s="47"/>
    </row>
    <row r="65" spans="1:11" s="4" customFormat="1" ht="15.75" hidden="1">
      <c r="A65" s="52" t="s">
        <v>20</v>
      </c>
      <c r="B65" s="45">
        <v>224</v>
      </c>
      <c r="C65" s="46" t="s">
        <v>8</v>
      </c>
      <c r="D65" s="47">
        <v>0</v>
      </c>
      <c r="E65" s="53">
        <f t="shared" si="27"/>
        <v>0</v>
      </c>
      <c r="F65" s="47"/>
      <c r="G65" s="47"/>
      <c r="H65" s="47"/>
      <c r="I65" s="47"/>
      <c r="J65" s="47"/>
      <c r="K65" s="47"/>
    </row>
    <row r="66" spans="1:11" s="4" customFormat="1" ht="15.75">
      <c r="A66" s="52" t="s">
        <v>20</v>
      </c>
      <c r="B66" s="45">
        <v>225</v>
      </c>
      <c r="C66" s="46" t="s">
        <v>9</v>
      </c>
      <c r="D66" s="47">
        <v>65</v>
      </c>
      <c r="E66" s="53">
        <f t="shared" si="27"/>
        <v>0</v>
      </c>
      <c r="F66" s="47">
        <v>0</v>
      </c>
      <c r="G66" s="47"/>
      <c r="H66" s="47"/>
      <c r="I66" s="47"/>
      <c r="J66" s="47"/>
      <c r="K66" s="47"/>
    </row>
    <row r="67" spans="1:11" s="4" customFormat="1" ht="15.75">
      <c r="A67" s="52" t="s">
        <v>20</v>
      </c>
      <c r="B67" s="45">
        <v>226</v>
      </c>
      <c r="C67" s="46" t="s">
        <v>10</v>
      </c>
      <c r="D67" s="47">
        <v>118</v>
      </c>
      <c r="E67" s="53">
        <f t="shared" si="27"/>
        <v>49</v>
      </c>
      <c r="F67" s="47">
        <v>49</v>
      </c>
      <c r="G67" s="47"/>
      <c r="H67" s="47"/>
      <c r="I67" s="47"/>
      <c r="J67" s="47"/>
      <c r="K67" s="47"/>
    </row>
    <row r="68" spans="1:11" s="3" customFormat="1" ht="15.75" hidden="1">
      <c r="A68" s="56" t="s">
        <v>20</v>
      </c>
      <c r="B68" s="41">
        <v>262</v>
      </c>
      <c r="C68" s="42" t="s">
        <v>36</v>
      </c>
      <c r="D68" s="43">
        <v>0</v>
      </c>
      <c r="E68" s="53">
        <f t="shared" si="27"/>
        <v>0</v>
      </c>
      <c r="F68" s="43"/>
      <c r="G68" s="43"/>
      <c r="H68" s="43"/>
      <c r="I68" s="43"/>
      <c r="J68" s="43"/>
      <c r="K68" s="43"/>
    </row>
    <row r="69" spans="1:11" s="3" customFormat="1" ht="42.75" hidden="1">
      <c r="A69" s="56" t="s">
        <v>20</v>
      </c>
      <c r="B69" s="41">
        <v>263</v>
      </c>
      <c r="C69" s="42" t="s">
        <v>46</v>
      </c>
      <c r="D69" s="43">
        <v>0</v>
      </c>
      <c r="E69" s="27">
        <f t="shared" si="27"/>
        <v>0</v>
      </c>
      <c r="F69" s="43">
        <v>0</v>
      </c>
      <c r="G69" s="43">
        <v>0</v>
      </c>
      <c r="H69" s="43">
        <v>0</v>
      </c>
      <c r="I69" s="43">
        <v>0</v>
      </c>
      <c r="J69" s="43"/>
      <c r="K69" s="43">
        <v>0</v>
      </c>
    </row>
    <row r="70" spans="1:11" s="3" customFormat="1" ht="28.5" hidden="1">
      <c r="A70" s="56" t="s">
        <v>129</v>
      </c>
      <c r="B70" s="41">
        <v>251</v>
      </c>
      <c r="C70" s="42" t="s">
        <v>44</v>
      </c>
      <c r="D70" s="43">
        <v>0</v>
      </c>
      <c r="E70" s="27">
        <f t="shared" si="27"/>
        <v>0</v>
      </c>
      <c r="F70" s="43"/>
      <c r="G70" s="43"/>
      <c r="H70" s="43"/>
      <c r="I70" s="43"/>
      <c r="J70" s="43"/>
      <c r="K70" s="43"/>
    </row>
    <row r="71" spans="1:11" s="3" customFormat="1" ht="15.75">
      <c r="A71" s="56" t="s">
        <v>20</v>
      </c>
      <c r="B71" s="41">
        <v>290</v>
      </c>
      <c r="C71" s="42" t="s">
        <v>12</v>
      </c>
      <c r="D71" s="43">
        <v>44</v>
      </c>
      <c r="E71" s="27">
        <f t="shared" si="27"/>
        <v>30</v>
      </c>
      <c r="F71" s="43">
        <v>30</v>
      </c>
      <c r="G71" s="43">
        <v>0</v>
      </c>
      <c r="H71" s="43">
        <v>0</v>
      </c>
      <c r="I71" s="43">
        <v>0</v>
      </c>
      <c r="J71" s="43"/>
      <c r="K71" s="43">
        <v>0</v>
      </c>
    </row>
    <row r="72" spans="1:11" s="3" customFormat="1" ht="15.75">
      <c r="A72" s="56" t="s">
        <v>20</v>
      </c>
      <c r="B72" s="41">
        <v>300</v>
      </c>
      <c r="C72" s="42" t="s">
        <v>13</v>
      </c>
      <c r="D72" s="43">
        <f>SUM(D73:D74)</f>
        <v>585</v>
      </c>
      <c r="E72" s="27">
        <f aca="true" t="shared" si="28" ref="E72:K72">SUM(E73:E74)</f>
        <v>55</v>
      </c>
      <c r="F72" s="43">
        <f t="shared" si="28"/>
        <v>55</v>
      </c>
      <c r="G72" s="43">
        <f t="shared" si="28"/>
        <v>0</v>
      </c>
      <c r="H72" s="43">
        <f t="shared" si="28"/>
        <v>0</v>
      </c>
      <c r="I72" s="43">
        <f t="shared" si="28"/>
        <v>0</v>
      </c>
      <c r="J72" s="43">
        <f t="shared" si="28"/>
        <v>0</v>
      </c>
      <c r="K72" s="43">
        <f t="shared" si="28"/>
        <v>0</v>
      </c>
    </row>
    <row r="73" spans="1:11" s="4" customFormat="1" ht="15.75">
      <c r="A73" s="52" t="s">
        <v>20</v>
      </c>
      <c r="B73" s="45">
        <v>310</v>
      </c>
      <c r="C73" s="46" t="s">
        <v>14</v>
      </c>
      <c r="D73" s="47">
        <v>227</v>
      </c>
      <c r="E73" s="53">
        <f>SUM(F73:K73)</f>
        <v>5</v>
      </c>
      <c r="F73" s="47">
        <v>5</v>
      </c>
      <c r="G73" s="47"/>
      <c r="H73" s="47"/>
      <c r="I73" s="47"/>
      <c r="J73" s="47"/>
      <c r="K73" s="47"/>
    </row>
    <row r="74" spans="1:11" s="4" customFormat="1" ht="15.75">
      <c r="A74" s="52" t="s">
        <v>20</v>
      </c>
      <c r="B74" s="45">
        <v>340</v>
      </c>
      <c r="C74" s="46" t="s">
        <v>15</v>
      </c>
      <c r="D74" s="47">
        <v>358</v>
      </c>
      <c r="E74" s="53">
        <f>SUM(F74:K74)</f>
        <v>50</v>
      </c>
      <c r="F74" s="47">
        <v>50</v>
      </c>
      <c r="G74" s="47"/>
      <c r="H74" s="47"/>
      <c r="I74" s="47"/>
      <c r="J74" s="47"/>
      <c r="K74" s="47"/>
    </row>
    <row r="75" spans="1:11" s="4" customFormat="1" ht="15.75">
      <c r="A75" s="54"/>
      <c r="B75" s="49"/>
      <c r="C75" s="57" t="s">
        <v>18</v>
      </c>
      <c r="D75" s="51">
        <f>SUM(D57,D61,D69,D71,D72,D70)</f>
        <v>4903</v>
      </c>
      <c r="E75" s="27">
        <f>SUM(E57,E61,E69,E71,E72,E70)</f>
        <v>3127</v>
      </c>
      <c r="F75" s="51">
        <f aca="true" t="shared" si="29" ref="F75:K75">SUM(F57,F61,F69,F71,F72,F70)</f>
        <v>834</v>
      </c>
      <c r="G75" s="51">
        <f t="shared" si="29"/>
        <v>94</v>
      </c>
      <c r="H75" s="51">
        <f t="shared" si="29"/>
        <v>2169</v>
      </c>
      <c r="I75" s="51">
        <f t="shared" si="29"/>
        <v>30</v>
      </c>
      <c r="J75" s="51">
        <f t="shared" si="29"/>
        <v>0</v>
      </c>
      <c r="K75" s="51">
        <f t="shared" si="29"/>
        <v>0</v>
      </c>
    </row>
    <row r="76" spans="1:11" s="3" customFormat="1" ht="28.5" hidden="1">
      <c r="A76" s="56" t="s">
        <v>69</v>
      </c>
      <c r="B76" s="41">
        <v>210</v>
      </c>
      <c r="C76" s="42" t="s">
        <v>30</v>
      </c>
      <c r="D76" s="43">
        <f>SUM(D77:D79)</f>
        <v>0</v>
      </c>
      <c r="E76" s="27">
        <f aca="true" t="shared" si="30" ref="E76:K76">SUM(E77:E79)</f>
        <v>0</v>
      </c>
      <c r="F76" s="43">
        <f t="shared" si="30"/>
        <v>0</v>
      </c>
      <c r="G76" s="43">
        <f t="shared" si="30"/>
        <v>0</v>
      </c>
      <c r="H76" s="43">
        <f t="shared" si="30"/>
        <v>0</v>
      </c>
      <c r="I76" s="43">
        <f t="shared" si="30"/>
        <v>0</v>
      </c>
      <c r="J76" s="43"/>
      <c r="K76" s="43">
        <f t="shared" si="30"/>
        <v>0</v>
      </c>
    </row>
    <row r="77" spans="1:11" s="4" customFormat="1" ht="15.75" hidden="1">
      <c r="A77" s="52" t="s">
        <v>69</v>
      </c>
      <c r="B77" s="45">
        <v>211</v>
      </c>
      <c r="C77" s="46" t="s">
        <v>1</v>
      </c>
      <c r="D77" s="47"/>
      <c r="E77" s="53"/>
      <c r="F77" s="47"/>
      <c r="G77" s="47"/>
      <c r="H77" s="47"/>
      <c r="I77" s="47"/>
      <c r="J77" s="47"/>
      <c r="K77" s="47"/>
    </row>
    <row r="78" spans="1:11" s="4" customFormat="1" ht="15.75" hidden="1">
      <c r="A78" s="52" t="s">
        <v>69</v>
      </c>
      <c r="B78" s="45">
        <v>212</v>
      </c>
      <c r="C78" s="46" t="s">
        <v>2</v>
      </c>
      <c r="D78" s="47"/>
      <c r="E78" s="53"/>
      <c r="F78" s="47"/>
      <c r="G78" s="47"/>
      <c r="H78" s="47"/>
      <c r="I78" s="47"/>
      <c r="J78" s="47"/>
      <c r="K78" s="47"/>
    </row>
    <row r="79" spans="1:11" s="4" customFormat="1" ht="15.75" hidden="1">
      <c r="A79" s="52" t="s">
        <v>69</v>
      </c>
      <c r="B79" s="45">
        <v>213</v>
      </c>
      <c r="C79" s="46" t="s">
        <v>3</v>
      </c>
      <c r="D79" s="47"/>
      <c r="E79" s="53"/>
      <c r="F79" s="47"/>
      <c r="G79" s="47"/>
      <c r="H79" s="47"/>
      <c r="I79" s="47"/>
      <c r="J79" s="47"/>
      <c r="K79" s="47"/>
    </row>
    <row r="80" spans="1:11" s="3" customFormat="1" ht="15.75" hidden="1">
      <c r="A80" s="56" t="s">
        <v>69</v>
      </c>
      <c r="B80" s="41">
        <v>220</v>
      </c>
      <c r="C80" s="42" t="s">
        <v>4</v>
      </c>
      <c r="D80" s="43">
        <f>SUM(D81:D87)</f>
        <v>570</v>
      </c>
      <c r="E80" s="27">
        <f aca="true" t="shared" si="31" ref="E80:K80">SUM(E81:E87)</f>
        <v>570</v>
      </c>
      <c r="F80" s="43">
        <f t="shared" si="31"/>
        <v>0</v>
      </c>
      <c r="G80" s="43">
        <f t="shared" si="31"/>
        <v>0</v>
      </c>
      <c r="H80" s="43">
        <f t="shared" si="31"/>
        <v>0</v>
      </c>
      <c r="I80" s="43">
        <f t="shared" si="31"/>
        <v>570</v>
      </c>
      <c r="J80" s="43"/>
      <c r="K80" s="43">
        <f t="shared" si="31"/>
        <v>0</v>
      </c>
    </row>
    <row r="81" spans="1:11" s="4" customFormat="1" ht="15.75" hidden="1">
      <c r="A81" s="52" t="s">
        <v>69</v>
      </c>
      <c r="B81" s="45">
        <v>221</v>
      </c>
      <c r="C81" s="46" t="s">
        <v>5</v>
      </c>
      <c r="D81" s="47"/>
      <c r="E81" s="53"/>
      <c r="F81" s="47"/>
      <c r="G81" s="47"/>
      <c r="H81" s="47"/>
      <c r="I81" s="47"/>
      <c r="J81" s="47"/>
      <c r="K81" s="47"/>
    </row>
    <row r="82" spans="1:11" s="4" customFormat="1" ht="15.75" hidden="1">
      <c r="A82" s="52" t="s">
        <v>69</v>
      </c>
      <c r="B82" s="45">
        <v>222</v>
      </c>
      <c r="C82" s="46" t="s">
        <v>6</v>
      </c>
      <c r="D82" s="47"/>
      <c r="E82" s="53"/>
      <c r="F82" s="47"/>
      <c r="G82" s="47"/>
      <c r="H82" s="47"/>
      <c r="I82" s="47"/>
      <c r="J82" s="47"/>
      <c r="K82" s="47"/>
    </row>
    <row r="83" spans="1:11" s="4" customFormat="1" ht="15.75" hidden="1">
      <c r="A83" s="52" t="s">
        <v>69</v>
      </c>
      <c r="B83" s="45">
        <v>223</v>
      </c>
      <c r="C83" s="46" t="s">
        <v>7</v>
      </c>
      <c r="D83" s="47"/>
      <c r="E83" s="53"/>
      <c r="F83" s="47"/>
      <c r="G83" s="47"/>
      <c r="H83" s="47"/>
      <c r="I83" s="47"/>
      <c r="J83" s="47"/>
      <c r="K83" s="47"/>
    </row>
    <row r="84" spans="1:11" s="4" customFormat="1" ht="15.75" hidden="1">
      <c r="A84" s="52" t="s">
        <v>69</v>
      </c>
      <c r="B84" s="45">
        <v>224</v>
      </c>
      <c r="C84" s="46" t="s">
        <v>8</v>
      </c>
      <c r="D84" s="47"/>
      <c r="E84" s="53"/>
      <c r="F84" s="47"/>
      <c r="G84" s="47"/>
      <c r="H84" s="47"/>
      <c r="I84" s="47"/>
      <c r="J84" s="47"/>
      <c r="K84" s="47"/>
    </row>
    <row r="85" spans="1:11" s="4" customFormat="1" ht="15.75" hidden="1">
      <c r="A85" s="52" t="s">
        <v>69</v>
      </c>
      <c r="B85" s="45">
        <v>225</v>
      </c>
      <c r="C85" s="46" t="s">
        <v>9</v>
      </c>
      <c r="D85" s="47"/>
      <c r="E85" s="53"/>
      <c r="F85" s="47"/>
      <c r="G85" s="47"/>
      <c r="H85" s="47"/>
      <c r="I85" s="47"/>
      <c r="J85" s="47"/>
      <c r="K85" s="47"/>
    </row>
    <row r="86" spans="1:11" s="4" customFormat="1" ht="15.75" hidden="1">
      <c r="A86" s="52" t="s">
        <v>69</v>
      </c>
      <c r="B86" s="45">
        <v>226</v>
      </c>
      <c r="C86" s="46" t="s">
        <v>10</v>
      </c>
      <c r="D86" s="47"/>
      <c r="E86" s="53"/>
      <c r="F86" s="47"/>
      <c r="G86" s="47"/>
      <c r="H86" s="47"/>
      <c r="I86" s="47"/>
      <c r="J86" s="47"/>
      <c r="K86" s="47"/>
    </row>
    <row r="87" spans="1:11" s="3" customFormat="1" ht="30.75" customHeight="1">
      <c r="A87" s="56" t="s">
        <v>69</v>
      </c>
      <c r="B87" s="41">
        <v>251</v>
      </c>
      <c r="C87" s="42" t="s">
        <v>44</v>
      </c>
      <c r="D87" s="43">
        <v>570</v>
      </c>
      <c r="E87" s="27">
        <f>SUM(F87:K87)</f>
        <v>570</v>
      </c>
      <c r="F87" s="43"/>
      <c r="G87" s="43"/>
      <c r="H87" s="43"/>
      <c r="I87" s="43">
        <v>570</v>
      </c>
      <c r="J87" s="43"/>
      <c r="K87" s="43"/>
    </row>
    <row r="88" spans="1:11" s="3" customFormat="1" ht="42.75" hidden="1">
      <c r="A88" s="56" t="s">
        <v>69</v>
      </c>
      <c r="B88" s="41">
        <v>263</v>
      </c>
      <c r="C88" s="42" t="s">
        <v>46</v>
      </c>
      <c r="D88" s="43">
        <v>0</v>
      </c>
      <c r="E88" s="27">
        <v>0</v>
      </c>
      <c r="F88" s="43">
        <v>0</v>
      </c>
      <c r="G88" s="43">
        <v>0</v>
      </c>
      <c r="H88" s="43">
        <v>0</v>
      </c>
      <c r="I88" s="43">
        <v>0</v>
      </c>
      <c r="J88" s="43"/>
      <c r="K88" s="43">
        <v>0</v>
      </c>
    </row>
    <row r="89" spans="1:11" s="3" customFormat="1" ht="15.75" hidden="1">
      <c r="A89" s="56" t="s">
        <v>69</v>
      </c>
      <c r="B89" s="41">
        <v>290</v>
      </c>
      <c r="C89" s="42" t="s">
        <v>12</v>
      </c>
      <c r="D89" s="43">
        <v>0</v>
      </c>
      <c r="E89" s="27">
        <v>0</v>
      </c>
      <c r="F89" s="43">
        <v>0</v>
      </c>
      <c r="G89" s="43">
        <v>0</v>
      </c>
      <c r="H89" s="43">
        <v>0</v>
      </c>
      <c r="I89" s="43">
        <v>0</v>
      </c>
      <c r="J89" s="43"/>
      <c r="K89" s="43">
        <v>0</v>
      </c>
    </row>
    <row r="90" spans="1:11" s="3" customFormat="1" ht="15.75" hidden="1">
      <c r="A90" s="56" t="s">
        <v>69</v>
      </c>
      <c r="B90" s="41">
        <v>300</v>
      </c>
      <c r="C90" s="42" t="s">
        <v>13</v>
      </c>
      <c r="D90" s="43">
        <f>SUM(D91:D92)</f>
        <v>0</v>
      </c>
      <c r="E90" s="27">
        <f aca="true" t="shared" si="32" ref="E90:K90">SUM(E91:E92)</f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43">
        <f t="shared" si="32"/>
        <v>0</v>
      </c>
      <c r="J90" s="43"/>
      <c r="K90" s="43">
        <f t="shared" si="32"/>
        <v>0</v>
      </c>
    </row>
    <row r="91" spans="1:11" s="4" customFormat="1" ht="15.75" hidden="1">
      <c r="A91" s="52" t="s">
        <v>69</v>
      </c>
      <c r="B91" s="45">
        <v>310</v>
      </c>
      <c r="C91" s="46" t="s">
        <v>14</v>
      </c>
      <c r="D91" s="47"/>
      <c r="E91" s="53"/>
      <c r="F91" s="47"/>
      <c r="G91" s="47"/>
      <c r="H91" s="47"/>
      <c r="I91" s="47"/>
      <c r="J91" s="47"/>
      <c r="K91" s="47"/>
    </row>
    <row r="92" spans="1:11" s="4" customFormat="1" ht="15.75" hidden="1">
      <c r="A92" s="52" t="s">
        <v>69</v>
      </c>
      <c r="B92" s="45">
        <v>340</v>
      </c>
      <c r="C92" s="46" t="s">
        <v>15</v>
      </c>
      <c r="D92" s="47"/>
      <c r="E92" s="53"/>
      <c r="F92" s="47"/>
      <c r="G92" s="47"/>
      <c r="H92" s="47"/>
      <c r="I92" s="47"/>
      <c r="J92" s="47"/>
      <c r="K92" s="47"/>
    </row>
    <row r="93" spans="1:11" s="4" customFormat="1" ht="15.75">
      <c r="A93" s="54"/>
      <c r="B93" s="49"/>
      <c r="C93" s="57" t="s">
        <v>18</v>
      </c>
      <c r="D93" s="51">
        <f aca="true" t="shared" si="33" ref="D93:K93">SUM(D76,D80,D88,D89,D90)</f>
        <v>570</v>
      </c>
      <c r="E93" s="27">
        <f t="shared" si="33"/>
        <v>570</v>
      </c>
      <c r="F93" s="51">
        <f t="shared" si="33"/>
        <v>0</v>
      </c>
      <c r="G93" s="51">
        <f t="shared" si="33"/>
        <v>0</v>
      </c>
      <c r="H93" s="51">
        <f t="shared" si="33"/>
        <v>0</v>
      </c>
      <c r="I93" s="51">
        <f t="shared" si="33"/>
        <v>570</v>
      </c>
      <c r="J93" s="51">
        <f t="shared" si="33"/>
        <v>0</v>
      </c>
      <c r="K93" s="51">
        <f t="shared" si="33"/>
        <v>0</v>
      </c>
    </row>
    <row r="94" spans="1:11" s="5" customFormat="1" ht="15">
      <c r="A94" s="12" t="s">
        <v>87</v>
      </c>
      <c r="B94" s="6">
        <v>290</v>
      </c>
      <c r="C94" s="7" t="s">
        <v>88</v>
      </c>
      <c r="D94" s="8">
        <v>61</v>
      </c>
      <c r="E94" s="27">
        <f>SUM(F94:K94)</f>
        <v>60</v>
      </c>
      <c r="F94" s="8">
        <v>10</v>
      </c>
      <c r="G94" s="8">
        <v>0</v>
      </c>
      <c r="H94" s="8">
        <v>0</v>
      </c>
      <c r="I94" s="8">
        <v>50</v>
      </c>
      <c r="J94" s="8"/>
      <c r="K94" s="8">
        <v>0</v>
      </c>
    </row>
    <row r="95" spans="1:11" s="5" customFormat="1" ht="15" hidden="1">
      <c r="A95" s="12" t="s">
        <v>24</v>
      </c>
      <c r="B95" s="6">
        <v>231</v>
      </c>
      <c r="C95" s="7" t="s">
        <v>25</v>
      </c>
      <c r="D95" s="8">
        <v>0</v>
      </c>
      <c r="E95" s="27">
        <f>SUM(F95:K95)</f>
        <v>0</v>
      </c>
      <c r="F95" s="8">
        <v>0</v>
      </c>
      <c r="G95" s="8">
        <v>0</v>
      </c>
      <c r="H95" s="8">
        <v>0</v>
      </c>
      <c r="I95" s="8">
        <v>0</v>
      </c>
      <c r="J95" s="8"/>
      <c r="K95" s="8">
        <v>0</v>
      </c>
    </row>
    <row r="96" spans="1:11" s="5" customFormat="1" ht="15">
      <c r="A96" s="12" t="s">
        <v>24</v>
      </c>
      <c r="B96" s="6">
        <v>290</v>
      </c>
      <c r="C96" s="7" t="s">
        <v>26</v>
      </c>
      <c r="D96" s="8">
        <v>10</v>
      </c>
      <c r="E96" s="27">
        <f>SUM(F96:K96)</f>
        <v>20</v>
      </c>
      <c r="F96" s="8">
        <v>20</v>
      </c>
      <c r="G96" s="8">
        <v>0</v>
      </c>
      <c r="H96" s="8">
        <v>0</v>
      </c>
      <c r="I96" s="8">
        <v>0</v>
      </c>
      <c r="J96" s="8"/>
      <c r="K96" s="8">
        <v>0</v>
      </c>
    </row>
    <row r="97" spans="1:11" s="5" customFormat="1" ht="15" hidden="1">
      <c r="A97" s="12" t="s">
        <v>108</v>
      </c>
      <c r="B97" s="6">
        <v>226</v>
      </c>
      <c r="C97" s="7" t="s">
        <v>27</v>
      </c>
      <c r="D97" s="8">
        <v>0</v>
      </c>
      <c r="E97" s="27">
        <f>SUM(F97:K97)</f>
        <v>0</v>
      </c>
      <c r="F97" s="8">
        <v>0</v>
      </c>
      <c r="G97" s="8">
        <v>0</v>
      </c>
      <c r="H97" s="8">
        <v>0</v>
      </c>
      <c r="I97" s="8">
        <v>0</v>
      </c>
      <c r="J97" s="8"/>
      <c r="K97" s="8">
        <v>0</v>
      </c>
    </row>
    <row r="98" spans="1:11" s="5" customFormat="1" ht="15">
      <c r="A98" s="12" t="s">
        <v>108</v>
      </c>
      <c r="B98" s="6">
        <v>290</v>
      </c>
      <c r="C98" s="7" t="s">
        <v>27</v>
      </c>
      <c r="D98" s="8">
        <v>5</v>
      </c>
      <c r="E98" s="27">
        <f>SUM(F98:K98)</f>
        <v>5</v>
      </c>
      <c r="F98" s="8">
        <v>5</v>
      </c>
      <c r="G98" s="8">
        <v>0</v>
      </c>
      <c r="H98" s="8">
        <v>0</v>
      </c>
      <c r="I98" s="8">
        <v>0</v>
      </c>
      <c r="J98" s="8"/>
      <c r="K98" s="8">
        <v>0</v>
      </c>
    </row>
    <row r="99" spans="1:11" s="9" customFormat="1" ht="18.75">
      <c r="A99" s="99" t="s">
        <v>28</v>
      </c>
      <c r="B99" s="100"/>
      <c r="C99" s="100"/>
      <c r="D99" s="51">
        <f>SUM(D33,D56,D75,D95,D96,D98,D97,D93,D94)</f>
        <v>6654</v>
      </c>
      <c r="E99" s="27">
        <f>SUM(E33,E56,E75,E95,E96,E98,E97,E93,E94)</f>
        <v>4510</v>
      </c>
      <c r="F99" s="51">
        <f aca="true" t="shared" si="34" ref="F99:K99">SUM(F33,F56,F75,F95,F96,F98,F97,F93,F94)</f>
        <v>939</v>
      </c>
      <c r="G99" s="51">
        <f t="shared" si="34"/>
        <v>307</v>
      </c>
      <c r="H99" s="51">
        <f t="shared" si="34"/>
        <v>2614</v>
      </c>
      <c r="I99" s="51">
        <f t="shared" si="34"/>
        <v>650</v>
      </c>
      <c r="J99" s="51">
        <f t="shared" si="34"/>
        <v>0</v>
      </c>
      <c r="K99" s="51">
        <f t="shared" si="34"/>
        <v>0</v>
      </c>
    </row>
    <row r="100" spans="1:11" s="4" customFormat="1" ht="21.75" customHeight="1">
      <c r="A100" s="60" t="s">
        <v>22</v>
      </c>
      <c r="B100" s="61"/>
      <c r="C100" s="62"/>
      <c r="D100" s="62"/>
      <c r="E100" s="63"/>
      <c r="F100" s="62"/>
      <c r="G100" s="62"/>
      <c r="H100" s="62"/>
      <c r="I100" s="62"/>
      <c r="J100" s="62"/>
      <c r="K100" s="62"/>
    </row>
    <row r="101" spans="1:11" s="4" customFormat="1" ht="30.75" customHeight="1">
      <c r="A101" s="56" t="s">
        <v>23</v>
      </c>
      <c r="B101" s="41">
        <v>210</v>
      </c>
      <c r="C101" s="42" t="s">
        <v>30</v>
      </c>
      <c r="D101" s="64">
        <f>D102+D103+D104</f>
        <v>101</v>
      </c>
      <c r="E101" s="68">
        <f aca="true" t="shared" si="35" ref="E101:J101">E102+E103+E104</f>
        <v>85</v>
      </c>
      <c r="F101" s="64">
        <f t="shared" si="35"/>
        <v>0</v>
      </c>
      <c r="G101" s="64">
        <f t="shared" si="35"/>
        <v>0</v>
      </c>
      <c r="H101" s="64">
        <f t="shared" si="35"/>
        <v>0</v>
      </c>
      <c r="I101" s="64">
        <f t="shared" si="35"/>
        <v>0</v>
      </c>
      <c r="J101" s="64">
        <f t="shared" si="35"/>
        <v>0</v>
      </c>
      <c r="K101" s="94">
        <f>K102+K103+K104</f>
        <v>85</v>
      </c>
    </row>
    <row r="102" spans="1:11" s="4" customFormat="1" ht="15.75">
      <c r="A102" s="52" t="s">
        <v>23</v>
      </c>
      <c r="B102" s="45">
        <v>211</v>
      </c>
      <c r="C102" s="46" t="s">
        <v>1</v>
      </c>
      <c r="D102" s="65">
        <v>80</v>
      </c>
      <c r="E102" s="91">
        <f>SUM(F102:K102)</f>
        <v>63.339</v>
      </c>
      <c r="F102" s="65"/>
      <c r="G102" s="65"/>
      <c r="H102" s="65"/>
      <c r="I102" s="65"/>
      <c r="J102" s="65"/>
      <c r="K102" s="66">
        <v>63.339</v>
      </c>
    </row>
    <row r="103" spans="1:11" s="4" customFormat="1" ht="15.75">
      <c r="A103" s="52" t="s">
        <v>23</v>
      </c>
      <c r="B103" s="45">
        <v>212</v>
      </c>
      <c r="C103" s="46" t="s">
        <v>2</v>
      </c>
      <c r="D103" s="65">
        <v>0</v>
      </c>
      <c r="E103" s="91">
        <f>SUM(F103:K103)</f>
        <v>0</v>
      </c>
      <c r="F103" s="65"/>
      <c r="G103" s="65"/>
      <c r="H103" s="65"/>
      <c r="I103" s="65"/>
      <c r="J103" s="65"/>
      <c r="K103" s="66"/>
    </row>
    <row r="104" spans="1:11" s="4" customFormat="1" ht="15.75">
      <c r="A104" s="52" t="s">
        <v>23</v>
      </c>
      <c r="B104" s="45">
        <v>213</v>
      </c>
      <c r="C104" s="46" t="s">
        <v>3</v>
      </c>
      <c r="D104" s="65">
        <v>21</v>
      </c>
      <c r="E104" s="91">
        <f>SUM(F104:K104)</f>
        <v>21.661</v>
      </c>
      <c r="F104" s="65"/>
      <c r="G104" s="65"/>
      <c r="H104" s="65"/>
      <c r="I104" s="65"/>
      <c r="J104" s="65"/>
      <c r="K104" s="66">
        <v>21.661</v>
      </c>
    </row>
    <row r="105" spans="1:11" s="4" customFormat="1" ht="15.75">
      <c r="A105" s="56" t="s">
        <v>23</v>
      </c>
      <c r="B105" s="41">
        <v>220</v>
      </c>
      <c r="C105" s="42" t="s">
        <v>4</v>
      </c>
      <c r="D105" s="67">
        <f>SUM(D106:D111)</f>
        <v>0</v>
      </c>
      <c r="E105" s="95">
        <f aca="true" t="shared" si="36" ref="E105:K105">SUM(E106:E111)</f>
        <v>0</v>
      </c>
      <c r="F105" s="67">
        <f t="shared" si="36"/>
        <v>0</v>
      </c>
      <c r="G105" s="67">
        <f t="shared" si="36"/>
        <v>0</v>
      </c>
      <c r="H105" s="67">
        <f t="shared" si="36"/>
        <v>0</v>
      </c>
      <c r="I105" s="67">
        <f t="shared" si="36"/>
        <v>0</v>
      </c>
      <c r="J105" s="67">
        <f t="shared" si="36"/>
        <v>0</v>
      </c>
      <c r="K105" s="93">
        <f t="shared" si="36"/>
        <v>0</v>
      </c>
    </row>
    <row r="106" spans="1:11" s="4" customFormat="1" ht="15.75">
      <c r="A106" s="52" t="s">
        <v>23</v>
      </c>
      <c r="B106" s="45">
        <v>221</v>
      </c>
      <c r="C106" s="46" t="s">
        <v>5</v>
      </c>
      <c r="D106" s="65">
        <v>0</v>
      </c>
      <c r="E106" s="91">
        <f aca="true" t="shared" si="37" ref="E106:E111">SUM(F106:K106)</f>
        <v>0</v>
      </c>
      <c r="F106" s="65"/>
      <c r="G106" s="65"/>
      <c r="H106" s="65"/>
      <c r="I106" s="65"/>
      <c r="J106" s="65"/>
      <c r="K106" s="66"/>
    </row>
    <row r="107" spans="1:11" s="4" customFormat="1" ht="15.75">
      <c r="A107" s="52" t="s">
        <v>23</v>
      </c>
      <c r="B107" s="45">
        <v>222</v>
      </c>
      <c r="C107" s="46" t="s">
        <v>6</v>
      </c>
      <c r="D107" s="65">
        <v>0</v>
      </c>
      <c r="E107" s="91">
        <f t="shared" si="37"/>
        <v>0</v>
      </c>
      <c r="F107" s="65"/>
      <c r="G107" s="65"/>
      <c r="H107" s="65"/>
      <c r="I107" s="65"/>
      <c r="J107" s="65"/>
      <c r="K107" s="66"/>
    </row>
    <row r="108" spans="1:11" s="4" customFormat="1" ht="15.75">
      <c r="A108" s="52" t="s">
        <v>23</v>
      </c>
      <c r="B108" s="45">
        <v>223</v>
      </c>
      <c r="C108" s="46" t="s">
        <v>7</v>
      </c>
      <c r="D108" s="65">
        <v>0</v>
      </c>
      <c r="E108" s="91">
        <f t="shared" si="37"/>
        <v>0</v>
      </c>
      <c r="F108" s="65"/>
      <c r="G108" s="65"/>
      <c r="H108" s="65"/>
      <c r="I108" s="65"/>
      <c r="J108" s="65"/>
      <c r="K108" s="66"/>
    </row>
    <row r="109" spans="1:11" s="4" customFormat="1" ht="15.75" hidden="1">
      <c r="A109" s="52" t="s">
        <v>23</v>
      </c>
      <c r="B109" s="45">
        <v>224</v>
      </c>
      <c r="C109" s="46" t="s">
        <v>8</v>
      </c>
      <c r="D109" s="65">
        <v>0</v>
      </c>
      <c r="E109" s="91">
        <f t="shared" si="37"/>
        <v>0</v>
      </c>
      <c r="F109" s="65"/>
      <c r="G109" s="65"/>
      <c r="H109" s="65"/>
      <c r="I109" s="65"/>
      <c r="J109" s="65"/>
      <c r="K109" s="66">
        <v>0</v>
      </c>
    </row>
    <row r="110" spans="1:11" s="4" customFormat="1" ht="15.75" hidden="1">
      <c r="A110" s="52" t="s">
        <v>23</v>
      </c>
      <c r="B110" s="45">
        <v>225</v>
      </c>
      <c r="C110" s="46" t="s">
        <v>9</v>
      </c>
      <c r="D110" s="65">
        <v>0</v>
      </c>
      <c r="E110" s="91">
        <f t="shared" si="37"/>
        <v>0</v>
      </c>
      <c r="F110" s="65"/>
      <c r="G110" s="65"/>
      <c r="H110" s="65"/>
      <c r="I110" s="65"/>
      <c r="J110" s="65"/>
      <c r="K110" s="66"/>
    </row>
    <row r="111" spans="1:11" s="4" customFormat="1" ht="15.75" hidden="1">
      <c r="A111" s="52" t="s">
        <v>23</v>
      </c>
      <c r="B111" s="45">
        <v>226</v>
      </c>
      <c r="C111" s="46" t="s">
        <v>10</v>
      </c>
      <c r="D111" s="65">
        <v>0</v>
      </c>
      <c r="E111" s="91">
        <f t="shared" si="37"/>
        <v>0</v>
      </c>
      <c r="F111" s="65"/>
      <c r="G111" s="65"/>
      <c r="H111" s="65"/>
      <c r="I111" s="65"/>
      <c r="J111" s="65"/>
      <c r="K111" s="66"/>
    </row>
    <row r="112" spans="1:11" s="3" customFormat="1" ht="15.75">
      <c r="A112" s="56" t="s">
        <v>23</v>
      </c>
      <c r="B112" s="41">
        <v>300</v>
      </c>
      <c r="C112" s="42" t="s">
        <v>13</v>
      </c>
      <c r="D112" s="67">
        <f>SUM(D113:D114)</f>
        <v>67</v>
      </c>
      <c r="E112" s="95">
        <f aca="true" t="shared" si="38" ref="E112:K112">SUM(E113:E114)</f>
        <v>5.7</v>
      </c>
      <c r="F112" s="67">
        <f t="shared" si="38"/>
        <v>0</v>
      </c>
      <c r="G112" s="67">
        <f t="shared" si="38"/>
        <v>0</v>
      </c>
      <c r="H112" s="67">
        <f t="shared" si="38"/>
        <v>0</v>
      </c>
      <c r="I112" s="67">
        <f t="shared" si="38"/>
        <v>0</v>
      </c>
      <c r="J112" s="67">
        <f t="shared" si="38"/>
        <v>0</v>
      </c>
      <c r="K112" s="93">
        <f t="shared" si="38"/>
        <v>5.7</v>
      </c>
    </row>
    <row r="113" spans="1:11" s="4" customFormat="1" ht="15.75">
      <c r="A113" s="52" t="s">
        <v>23</v>
      </c>
      <c r="B113" s="45">
        <v>310</v>
      </c>
      <c r="C113" s="46" t="s">
        <v>14</v>
      </c>
      <c r="D113" s="65">
        <v>0</v>
      </c>
      <c r="E113" s="91">
        <f>SUM(F113:K113)</f>
        <v>0</v>
      </c>
      <c r="F113" s="65"/>
      <c r="G113" s="65"/>
      <c r="H113" s="65"/>
      <c r="I113" s="65"/>
      <c r="J113" s="65"/>
      <c r="K113" s="66"/>
    </row>
    <row r="114" spans="1:11" s="4" customFormat="1" ht="15.75">
      <c r="A114" s="52" t="s">
        <v>23</v>
      </c>
      <c r="B114" s="45">
        <v>340</v>
      </c>
      <c r="C114" s="46" t="s">
        <v>15</v>
      </c>
      <c r="D114" s="65">
        <v>67</v>
      </c>
      <c r="E114" s="91">
        <f>SUM(F114:K114)</f>
        <v>5.7</v>
      </c>
      <c r="F114" s="65"/>
      <c r="G114" s="65"/>
      <c r="H114" s="65"/>
      <c r="I114" s="65"/>
      <c r="J114" s="65"/>
      <c r="K114" s="66">
        <v>5.7</v>
      </c>
    </row>
    <row r="115" spans="1:11" s="10" customFormat="1" ht="18.75">
      <c r="A115" s="99" t="s">
        <v>29</v>
      </c>
      <c r="B115" s="100"/>
      <c r="C115" s="100"/>
      <c r="D115" s="57">
        <f>SUM(D101,D105,D112)</f>
        <v>168</v>
      </c>
      <c r="E115" s="95">
        <f aca="true" t="shared" si="39" ref="E115:K115">SUM(E101,E105,E112)</f>
        <v>90.7</v>
      </c>
      <c r="F115" s="57">
        <f t="shared" si="39"/>
        <v>0</v>
      </c>
      <c r="G115" s="57">
        <f t="shared" si="39"/>
        <v>0</v>
      </c>
      <c r="H115" s="57">
        <f t="shared" si="39"/>
        <v>0</v>
      </c>
      <c r="I115" s="57">
        <f t="shared" si="39"/>
        <v>0</v>
      </c>
      <c r="J115" s="57">
        <f t="shared" si="39"/>
        <v>0</v>
      </c>
      <c r="K115" s="96">
        <f t="shared" si="39"/>
        <v>90.7</v>
      </c>
    </row>
    <row r="116" spans="1:11" s="15" customFormat="1" ht="31.5" customHeight="1" hidden="1">
      <c r="A116" s="108" t="s">
        <v>68</v>
      </c>
      <c r="B116" s="109"/>
      <c r="C116" s="110"/>
      <c r="D116" s="7"/>
      <c r="E116" s="68"/>
      <c r="F116" s="7"/>
      <c r="G116" s="7"/>
      <c r="H116" s="7"/>
      <c r="I116" s="7"/>
      <c r="J116" s="7"/>
      <c r="K116" s="7"/>
    </row>
    <row r="117" spans="1:11" s="16" customFormat="1" ht="32.25" customHeight="1" hidden="1">
      <c r="A117" s="69" t="s">
        <v>70</v>
      </c>
      <c r="B117" s="70" t="s">
        <v>49</v>
      </c>
      <c r="C117" s="46" t="s">
        <v>76</v>
      </c>
      <c r="D117" s="71"/>
      <c r="E117" s="63"/>
      <c r="F117" s="71"/>
      <c r="G117" s="71"/>
      <c r="H117" s="71"/>
      <c r="I117" s="71"/>
      <c r="J117" s="71"/>
      <c r="K117" s="71"/>
    </row>
    <row r="118" spans="1:11" s="16" customFormat="1" ht="18" customHeight="1" hidden="1">
      <c r="A118" s="69" t="s">
        <v>67</v>
      </c>
      <c r="B118" s="70" t="s">
        <v>52</v>
      </c>
      <c r="C118" s="46" t="s">
        <v>75</v>
      </c>
      <c r="D118" s="71"/>
      <c r="E118" s="63"/>
      <c r="F118" s="71"/>
      <c r="G118" s="71"/>
      <c r="H118" s="71"/>
      <c r="I118" s="71"/>
      <c r="J118" s="71"/>
      <c r="K118" s="71"/>
    </row>
    <row r="119" spans="1:11" s="16" customFormat="1" ht="14.25" customHeight="1" hidden="1">
      <c r="A119" s="69" t="s">
        <v>67</v>
      </c>
      <c r="B119" s="70" t="s">
        <v>49</v>
      </c>
      <c r="C119" s="46" t="s">
        <v>75</v>
      </c>
      <c r="D119" s="71"/>
      <c r="E119" s="63"/>
      <c r="F119" s="71"/>
      <c r="G119" s="71"/>
      <c r="H119" s="71"/>
      <c r="I119" s="71"/>
      <c r="J119" s="71"/>
      <c r="K119" s="71"/>
    </row>
    <row r="120" spans="1:11" s="16" customFormat="1" ht="15.75" customHeight="1" hidden="1">
      <c r="A120" s="69" t="s">
        <v>67</v>
      </c>
      <c r="B120" s="70" t="s">
        <v>51</v>
      </c>
      <c r="C120" s="46" t="s">
        <v>75</v>
      </c>
      <c r="D120" s="71"/>
      <c r="E120" s="63"/>
      <c r="F120" s="71"/>
      <c r="G120" s="71"/>
      <c r="H120" s="71"/>
      <c r="I120" s="71"/>
      <c r="J120" s="71"/>
      <c r="K120" s="71"/>
    </row>
    <row r="121" spans="1:11" s="16" customFormat="1" ht="18" customHeight="1" hidden="1">
      <c r="A121" s="69" t="s">
        <v>67</v>
      </c>
      <c r="B121" s="70" t="s">
        <v>56</v>
      </c>
      <c r="C121" s="46" t="s">
        <v>75</v>
      </c>
      <c r="D121" s="71"/>
      <c r="E121" s="63"/>
      <c r="F121" s="71"/>
      <c r="G121" s="71"/>
      <c r="H121" s="71"/>
      <c r="I121" s="71"/>
      <c r="J121" s="71"/>
      <c r="K121" s="71"/>
    </row>
    <row r="122" spans="1:11" s="17" customFormat="1" ht="18.75" hidden="1">
      <c r="A122" s="99" t="s">
        <v>66</v>
      </c>
      <c r="B122" s="100"/>
      <c r="C122" s="100"/>
      <c r="D122" s="57">
        <f>SUM(D117:D121)</f>
        <v>0</v>
      </c>
      <c r="E122" s="68">
        <f aca="true" t="shared" si="40" ref="E122:K122">SUM(E117:E121)</f>
        <v>0</v>
      </c>
      <c r="F122" s="57">
        <f t="shared" si="40"/>
        <v>0</v>
      </c>
      <c r="G122" s="57">
        <f t="shared" si="40"/>
        <v>0</v>
      </c>
      <c r="H122" s="57">
        <f t="shared" si="40"/>
        <v>0</v>
      </c>
      <c r="I122" s="57">
        <f t="shared" si="40"/>
        <v>0</v>
      </c>
      <c r="J122" s="57"/>
      <c r="K122" s="57">
        <f t="shared" si="40"/>
        <v>0</v>
      </c>
    </row>
    <row r="123" spans="1:11" s="15" customFormat="1" ht="18.75" hidden="1">
      <c r="A123" s="103" t="s">
        <v>63</v>
      </c>
      <c r="B123" s="104"/>
      <c r="C123" s="105"/>
      <c r="D123" s="7"/>
      <c r="E123" s="68"/>
      <c r="F123" s="7"/>
      <c r="G123" s="7"/>
      <c r="H123" s="7"/>
      <c r="I123" s="7"/>
      <c r="J123" s="7"/>
      <c r="K123" s="7"/>
    </row>
    <row r="124" spans="1:11" s="16" customFormat="1" ht="15.75" hidden="1">
      <c r="A124" s="69" t="s">
        <v>71</v>
      </c>
      <c r="B124" s="70" t="s">
        <v>72</v>
      </c>
      <c r="C124" s="72" t="s">
        <v>73</v>
      </c>
      <c r="D124" s="71"/>
      <c r="E124" s="63"/>
      <c r="F124" s="71"/>
      <c r="G124" s="71"/>
      <c r="H124" s="71"/>
      <c r="I124" s="71"/>
      <c r="J124" s="71"/>
      <c r="K124" s="71"/>
    </row>
    <row r="125" spans="1:11" s="16" customFormat="1" ht="15.75" hidden="1">
      <c r="A125" s="69" t="s">
        <v>64</v>
      </c>
      <c r="B125" s="70" t="s">
        <v>49</v>
      </c>
      <c r="C125" s="72" t="s">
        <v>74</v>
      </c>
      <c r="D125" s="71"/>
      <c r="E125" s="63"/>
      <c r="F125" s="71"/>
      <c r="G125" s="71"/>
      <c r="H125" s="71"/>
      <c r="I125" s="71"/>
      <c r="J125" s="71"/>
      <c r="K125" s="71"/>
    </row>
    <row r="126" spans="1:11" s="17" customFormat="1" ht="18.75" hidden="1">
      <c r="A126" s="99" t="s">
        <v>65</v>
      </c>
      <c r="B126" s="100"/>
      <c r="C126" s="100"/>
      <c r="D126" s="57">
        <f>SUM(D124:D125)</f>
        <v>0</v>
      </c>
      <c r="E126" s="68">
        <f aca="true" t="shared" si="41" ref="E126:K126">SUM(E124:E125)</f>
        <v>0</v>
      </c>
      <c r="F126" s="57">
        <f t="shared" si="41"/>
        <v>0</v>
      </c>
      <c r="G126" s="57">
        <f t="shared" si="41"/>
        <v>0</v>
      </c>
      <c r="H126" s="57">
        <f t="shared" si="41"/>
        <v>0</v>
      </c>
      <c r="I126" s="57">
        <f t="shared" si="41"/>
        <v>0</v>
      </c>
      <c r="J126" s="57"/>
      <c r="K126" s="57">
        <f t="shared" si="41"/>
        <v>0</v>
      </c>
    </row>
    <row r="127" spans="1:11" ht="38.25" customHeight="1">
      <c r="A127" s="101" t="s">
        <v>119</v>
      </c>
      <c r="B127" s="102"/>
      <c r="C127" s="102"/>
      <c r="D127" s="62"/>
      <c r="E127" s="63"/>
      <c r="F127" s="62"/>
      <c r="G127" s="62"/>
      <c r="H127" s="62"/>
      <c r="I127" s="62"/>
      <c r="J127" s="62"/>
      <c r="K127" s="62"/>
    </row>
    <row r="128" spans="1:11" s="32" customFormat="1" ht="20.25" customHeight="1">
      <c r="A128" s="73" t="s">
        <v>67</v>
      </c>
      <c r="B128" s="45">
        <v>226</v>
      </c>
      <c r="C128" s="46" t="s">
        <v>10</v>
      </c>
      <c r="D128" s="74">
        <v>0</v>
      </c>
      <c r="E128" s="63">
        <f>SUM(F128:K128)</f>
        <v>0</v>
      </c>
      <c r="F128" s="74">
        <v>0</v>
      </c>
      <c r="G128" s="74"/>
      <c r="H128" s="74"/>
      <c r="I128" s="74"/>
      <c r="J128" s="74"/>
      <c r="K128" s="74"/>
    </row>
    <row r="129" spans="1:11" s="32" customFormat="1" ht="19.5" customHeight="1" hidden="1">
      <c r="A129" s="73" t="s">
        <v>67</v>
      </c>
      <c r="B129" s="45">
        <v>340</v>
      </c>
      <c r="C129" s="46" t="s">
        <v>15</v>
      </c>
      <c r="D129" s="74">
        <v>0</v>
      </c>
      <c r="E129" s="63">
        <f>SUM(F129:K129)</f>
        <v>0</v>
      </c>
      <c r="F129" s="74"/>
      <c r="G129" s="74"/>
      <c r="H129" s="74"/>
      <c r="I129" s="74"/>
      <c r="J129" s="74"/>
      <c r="K129" s="74"/>
    </row>
    <row r="130" spans="1:11" s="10" customFormat="1" ht="18.75" hidden="1">
      <c r="A130" s="99" t="s">
        <v>66</v>
      </c>
      <c r="B130" s="100"/>
      <c r="C130" s="100"/>
      <c r="D130" s="57">
        <v>0</v>
      </c>
      <c r="E130" s="68">
        <f aca="true" t="shared" si="42" ref="E130:K130">E123+E129</f>
        <v>0</v>
      </c>
      <c r="F130" s="57">
        <f t="shared" si="42"/>
        <v>0</v>
      </c>
      <c r="G130" s="57">
        <f t="shared" si="42"/>
        <v>0</v>
      </c>
      <c r="H130" s="57">
        <f t="shared" si="42"/>
        <v>0</v>
      </c>
      <c r="I130" s="57">
        <f t="shared" si="42"/>
        <v>0</v>
      </c>
      <c r="J130" s="57"/>
      <c r="K130" s="57">
        <f t="shared" si="42"/>
        <v>0</v>
      </c>
    </row>
    <row r="131" spans="1:11" s="32" customFormat="1" ht="23.25" customHeight="1" hidden="1">
      <c r="A131" s="101" t="s">
        <v>63</v>
      </c>
      <c r="B131" s="102"/>
      <c r="C131" s="102"/>
      <c r="D131" s="74"/>
      <c r="E131" s="63"/>
      <c r="F131" s="74"/>
      <c r="G131" s="74"/>
      <c r="H131" s="74"/>
      <c r="I131" s="74"/>
      <c r="J131" s="74"/>
      <c r="K131" s="74"/>
    </row>
    <row r="132" spans="1:11" s="32" customFormat="1" ht="19.5" customHeight="1" hidden="1">
      <c r="A132" s="73" t="s">
        <v>123</v>
      </c>
      <c r="B132" s="45">
        <v>211</v>
      </c>
      <c r="C132" s="46" t="s">
        <v>1</v>
      </c>
      <c r="D132" s="74"/>
      <c r="E132" s="63">
        <f>SUM(F132:K132)</f>
        <v>0</v>
      </c>
      <c r="F132" s="74"/>
      <c r="G132" s="74"/>
      <c r="H132" s="74"/>
      <c r="I132" s="74"/>
      <c r="J132" s="74"/>
      <c r="K132" s="74"/>
    </row>
    <row r="133" spans="1:11" s="32" customFormat="1" ht="19.5" customHeight="1" hidden="1">
      <c r="A133" s="73" t="s">
        <v>123</v>
      </c>
      <c r="B133" s="45">
        <v>213</v>
      </c>
      <c r="C133" s="46" t="s">
        <v>3</v>
      </c>
      <c r="D133" s="74"/>
      <c r="E133" s="63">
        <f>SUM(F133:K133)</f>
        <v>0</v>
      </c>
      <c r="F133" s="74"/>
      <c r="G133" s="74"/>
      <c r="H133" s="74"/>
      <c r="I133" s="74"/>
      <c r="J133" s="74"/>
      <c r="K133" s="74"/>
    </row>
    <row r="134" spans="1:11" s="30" customFormat="1" ht="18.75" hidden="1">
      <c r="A134" s="73" t="s">
        <v>123</v>
      </c>
      <c r="B134" s="45">
        <v>340</v>
      </c>
      <c r="C134" s="46" t="s">
        <v>15</v>
      </c>
      <c r="D134" s="65"/>
      <c r="E134" s="63">
        <f>SUM(F134:K134)</f>
        <v>0</v>
      </c>
      <c r="F134" s="75"/>
      <c r="G134" s="75"/>
      <c r="H134" s="75"/>
      <c r="I134" s="75"/>
      <c r="J134" s="75"/>
      <c r="K134" s="75"/>
    </row>
    <row r="135" spans="1:11" s="10" customFormat="1" ht="18.75">
      <c r="A135" s="99" t="s">
        <v>66</v>
      </c>
      <c r="B135" s="100"/>
      <c r="C135" s="100"/>
      <c r="D135" s="57">
        <f>D128+D129</f>
        <v>0</v>
      </c>
      <c r="E135" s="68">
        <f aca="true" t="shared" si="43" ref="E135:K135">E128+E129</f>
        <v>0</v>
      </c>
      <c r="F135" s="57">
        <f t="shared" si="43"/>
        <v>0</v>
      </c>
      <c r="G135" s="57">
        <f t="shared" si="43"/>
        <v>0</v>
      </c>
      <c r="H135" s="57">
        <f t="shared" si="43"/>
        <v>0</v>
      </c>
      <c r="I135" s="57">
        <f t="shared" si="43"/>
        <v>0</v>
      </c>
      <c r="J135" s="57">
        <f t="shared" si="43"/>
        <v>0</v>
      </c>
      <c r="K135" s="57">
        <f t="shared" si="43"/>
        <v>0</v>
      </c>
    </row>
    <row r="136" spans="1:11" s="32" customFormat="1" ht="23.25" customHeight="1">
      <c r="A136" s="101" t="s">
        <v>63</v>
      </c>
      <c r="B136" s="102"/>
      <c r="C136" s="102"/>
      <c r="D136" s="76"/>
      <c r="E136" s="63"/>
      <c r="F136" s="62"/>
      <c r="G136" s="62"/>
      <c r="H136" s="62"/>
      <c r="I136" s="62"/>
      <c r="J136" s="62"/>
      <c r="K136" s="62"/>
    </row>
    <row r="137" spans="1:11" s="32" customFormat="1" ht="19.5" customHeight="1">
      <c r="A137" s="73" t="s">
        <v>123</v>
      </c>
      <c r="B137" s="45">
        <v>211</v>
      </c>
      <c r="C137" s="46" t="s">
        <v>1</v>
      </c>
      <c r="D137" s="74">
        <v>45</v>
      </c>
      <c r="E137" s="91">
        <f>SUM(F137:K137)</f>
        <v>22.4</v>
      </c>
      <c r="F137" s="74"/>
      <c r="G137" s="74"/>
      <c r="H137" s="74"/>
      <c r="I137" s="74"/>
      <c r="J137" s="74"/>
      <c r="K137" s="97">
        <v>22.4</v>
      </c>
    </row>
    <row r="138" spans="1:11" s="32" customFormat="1" ht="19.5" customHeight="1">
      <c r="A138" s="73" t="s">
        <v>123</v>
      </c>
      <c r="B138" s="45">
        <v>213</v>
      </c>
      <c r="C138" s="46" t="s">
        <v>3</v>
      </c>
      <c r="D138" s="74">
        <v>14</v>
      </c>
      <c r="E138" s="91">
        <f>SUM(F138:K138)</f>
        <v>6.7</v>
      </c>
      <c r="F138" s="74"/>
      <c r="G138" s="74"/>
      <c r="H138" s="74"/>
      <c r="I138" s="74"/>
      <c r="J138" s="74"/>
      <c r="K138" s="97">
        <v>6.7</v>
      </c>
    </row>
    <row r="139" spans="1:11" s="30" customFormat="1" ht="18.75">
      <c r="A139" s="73" t="s">
        <v>123</v>
      </c>
      <c r="B139" s="45">
        <v>340</v>
      </c>
      <c r="C139" s="46" t="s">
        <v>15</v>
      </c>
      <c r="D139" s="65">
        <v>3</v>
      </c>
      <c r="E139" s="91">
        <f>SUM(F139:K139)</f>
        <v>1.5</v>
      </c>
      <c r="F139" s="75"/>
      <c r="G139" s="75"/>
      <c r="H139" s="75"/>
      <c r="I139" s="75"/>
      <c r="J139" s="75"/>
      <c r="K139" s="97">
        <v>1.5</v>
      </c>
    </row>
    <row r="140" spans="1:11" s="30" customFormat="1" ht="55.5" customHeight="1">
      <c r="A140" s="79" t="s">
        <v>64</v>
      </c>
      <c r="B140" s="45">
        <v>251</v>
      </c>
      <c r="C140" s="46" t="s">
        <v>136</v>
      </c>
      <c r="D140" s="65">
        <v>1396.5</v>
      </c>
      <c r="E140" s="91">
        <f>SUM(F140:K140)</f>
        <v>259</v>
      </c>
      <c r="F140" s="74">
        <v>69</v>
      </c>
      <c r="G140" s="75"/>
      <c r="H140" s="75"/>
      <c r="I140" s="74">
        <v>190</v>
      </c>
      <c r="J140" s="75"/>
      <c r="K140" s="98"/>
    </row>
    <row r="141" spans="1:11" s="30" customFormat="1" ht="18.75">
      <c r="A141" s="99" t="s">
        <v>65</v>
      </c>
      <c r="B141" s="100"/>
      <c r="C141" s="100"/>
      <c r="D141" s="57">
        <f>D139+D138+D137+D140</f>
        <v>1458.5</v>
      </c>
      <c r="E141" s="95">
        <f aca="true" t="shared" si="44" ref="E141:J141">E139+E138+E137+E140</f>
        <v>289.6</v>
      </c>
      <c r="F141" s="57">
        <f t="shared" si="44"/>
        <v>69</v>
      </c>
      <c r="G141" s="57">
        <f t="shared" si="44"/>
        <v>0</v>
      </c>
      <c r="H141" s="57">
        <f t="shared" si="44"/>
        <v>0</v>
      </c>
      <c r="I141" s="57">
        <f t="shared" si="44"/>
        <v>190</v>
      </c>
      <c r="J141" s="57">
        <f t="shared" si="44"/>
        <v>0</v>
      </c>
      <c r="K141" s="96">
        <f>K139+K138+K137+K140</f>
        <v>30.599999999999998</v>
      </c>
    </row>
    <row r="142" spans="1:11" ht="19.5" customHeight="1">
      <c r="A142" s="60" t="s">
        <v>31</v>
      </c>
      <c r="B142" s="61"/>
      <c r="C142" s="62"/>
      <c r="D142" s="62"/>
      <c r="E142" s="63"/>
      <c r="F142" s="62"/>
      <c r="G142" s="62"/>
      <c r="H142" s="62"/>
      <c r="I142" s="62"/>
      <c r="J142" s="62"/>
      <c r="K142" s="62"/>
    </row>
    <row r="143" spans="1:11" s="18" customFormat="1" ht="16.5" customHeight="1">
      <c r="A143" s="73"/>
      <c r="B143" s="73"/>
      <c r="C143" s="64" t="s">
        <v>94</v>
      </c>
      <c r="D143" s="64">
        <f>SUM(D144:D149)</f>
        <v>1600</v>
      </c>
      <c r="E143" s="68">
        <f aca="true" t="shared" si="45" ref="E143:K143">SUM(E144:E149)</f>
        <v>120</v>
      </c>
      <c r="F143" s="64">
        <f t="shared" si="45"/>
        <v>120</v>
      </c>
      <c r="G143" s="64">
        <f t="shared" si="45"/>
        <v>0</v>
      </c>
      <c r="H143" s="64">
        <f t="shared" si="45"/>
        <v>0</v>
      </c>
      <c r="I143" s="64">
        <f t="shared" si="45"/>
        <v>0</v>
      </c>
      <c r="J143" s="64">
        <f t="shared" si="45"/>
        <v>0</v>
      </c>
      <c r="K143" s="64">
        <f t="shared" si="45"/>
        <v>0</v>
      </c>
    </row>
    <row r="144" spans="1:11" s="18" customFormat="1" ht="16.5" customHeight="1" hidden="1">
      <c r="A144" s="73" t="s">
        <v>93</v>
      </c>
      <c r="B144" s="73" t="s">
        <v>54</v>
      </c>
      <c r="C144" s="71" t="s">
        <v>95</v>
      </c>
      <c r="D144" s="71"/>
      <c r="E144" s="63"/>
      <c r="F144" s="71"/>
      <c r="G144" s="71"/>
      <c r="H144" s="71"/>
      <c r="I144" s="71"/>
      <c r="J144" s="71"/>
      <c r="K144" s="71"/>
    </row>
    <row r="145" spans="1:11" s="18" customFormat="1" ht="16.5" customHeight="1">
      <c r="A145" s="73" t="s">
        <v>93</v>
      </c>
      <c r="B145" s="73" t="s">
        <v>52</v>
      </c>
      <c r="C145" s="71" t="s">
        <v>120</v>
      </c>
      <c r="D145" s="71">
        <v>1500</v>
      </c>
      <c r="E145" s="63">
        <f>SUM(F145:K145)</f>
        <v>100</v>
      </c>
      <c r="F145" s="71">
        <v>100</v>
      </c>
      <c r="G145" s="71"/>
      <c r="H145" s="71"/>
      <c r="I145" s="71"/>
      <c r="J145" s="71"/>
      <c r="K145" s="71"/>
    </row>
    <row r="146" spans="1:11" s="18" customFormat="1" ht="16.5" customHeight="1">
      <c r="A146" s="73" t="s">
        <v>137</v>
      </c>
      <c r="B146" s="73" t="s">
        <v>56</v>
      </c>
      <c r="C146" s="46" t="s">
        <v>15</v>
      </c>
      <c r="D146" s="71">
        <v>100</v>
      </c>
      <c r="E146" s="63">
        <f>SUM(F146:K146)</f>
        <v>20</v>
      </c>
      <c r="F146" s="71">
        <v>20</v>
      </c>
      <c r="G146" s="71"/>
      <c r="H146" s="71"/>
      <c r="I146" s="71"/>
      <c r="J146" s="71"/>
      <c r="K146" s="71"/>
    </row>
    <row r="147" spans="1:11" s="18" customFormat="1" ht="16.5" customHeight="1" hidden="1">
      <c r="A147" s="73" t="s">
        <v>93</v>
      </c>
      <c r="B147" s="73" t="s">
        <v>52</v>
      </c>
      <c r="C147" s="71" t="s">
        <v>57</v>
      </c>
      <c r="D147" s="71"/>
      <c r="E147" s="63">
        <f>SUM(F147:K147)</f>
        <v>0</v>
      </c>
      <c r="F147" s="71"/>
      <c r="G147" s="71"/>
      <c r="H147" s="71"/>
      <c r="I147" s="71"/>
      <c r="J147" s="71"/>
      <c r="K147" s="71"/>
    </row>
    <row r="148" spans="1:11" s="18" customFormat="1" ht="16.5" customHeight="1" hidden="1">
      <c r="A148" s="73" t="s">
        <v>93</v>
      </c>
      <c r="B148" s="73" t="s">
        <v>52</v>
      </c>
      <c r="C148" s="71" t="s">
        <v>102</v>
      </c>
      <c r="D148" s="71"/>
      <c r="E148" s="63">
        <f>SUM(F148:K148)</f>
        <v>0</v>
      </c>
      <c r="F148" s="71"/>
      <c r="G148" s="71"/>
      <c r="H148" s="71"/>
      <c r="I148" s="71"/>
      <c r="J148" s="71"/>
      <c r="K148" s="71"/>
    </row>
    <row r="149" spans="1:11" s="18" customFormat="1" ht="16.5" customHeight="1" hidden="1">
      <c r="A149" s="73" t="s">
        <v>93</v>
      </c>
      <c r="B149" s="73" t="s">
        <v>49</v>
      </c>
      <c r="C149" s="71" t="s">
        <v>96</v>
      </c>
      <c r="D149" s="71"/>
      <c r="E149" s="63"/>
      <c r="F149" s="71"/>
      <c r="G149" s="71"/>
      <c r="H149" s="71"/>
      <c r="I149" s="71"/>
      <c r="J149" s="71"/>
      <c r="K149" s="71"/>
    </row>
    <row r="150" spans="1:11" s="18" customFormat="1" ht="16.5" customHeight="1" hidden="1">
      <c r="A150" s="73"/>
      <c r="B150" s="73"/>
      <c r="C150" s="64" t="s">
        <v>97</v>
      </c>
      <c r="D150" s="77">
        <f>D151+D153+D157+D159+D160+D161</f>
        <v>0</v>
      </c>
      <c r="E150" s="27">
        <f aca="true" t="shared" si="46" ref="E150:K150">E151+E153+E157+E159+E160+E161</f>
        <v>0</v>
      </c>
      <c r="F150" s="77">
        <f t="shared" si="46"/>
        <v>0</v>
      </c>
      <c r="G150" s="77">
        <f t="shared" si="46"/>
        <v>0</v>
      </c>
      <c r="H150" s="77">
        <f t="shared" si="46"/>
        <v>0</v>
      </c>
      <c r="I150" s="77">
        <f t="shared" si="46"/>
        <v>0</v>
      </c>
      <c r="J150" s="77">
        <f t="shared" si="46"/>
        <v>0</v>
      </c>
      <c r="K150" s="77">
        <f t="shared" si="46"/>
        <v>0</v>
      </c>
    </row>
    <row r="151" spans="1:11" s="18" customFormat="1" ht="24" customHeight="1" hidden="1">
      <c r="A151" s="73" t="s">
        <v>53</v>
      </c>
      <c r="B151" s="73" t="s">
        <v>52</v>
      </c>
      <c r="C151" s="71" t="s">
        <v>57</v>
      </c>
      <c r="D151" s="71">
        <v>0</v>
      </c>
      <c r="E151" s="63">
        <f>SUM(F151:K151)</f>
        <v>0</v>
      </c>
      <c r="F151" s="71"/>
      <c r="G151" s="71"/>
      <c r="H151" s="71"/>
      <c r="I151" s="71"/>
      <c r="J151" s="71"/>
      <c r="K151" s="71"/>
    </row>
    <row r="152" spans="1:11" s="18" customFormat="1" ht="16.5" customHeight="1" hidden="1">
      <c r="A152" s="73" t="s">
        <v>53</v>
      </c>
      <c r="B152" s="73" t="s">
        <v>49</v>
      </c>
      <c r="C152" s="71" t="s">
        <v>98</v>
      </c>
      <c r="D152" s="71"/>
      <c r="E152" s="63">
        <f aca="true" t="shared" si="47" ref="E152:E161">SUM(F152:K152)</f>
        <v>0</v>
      </c>
      <c r="F152" s="71"/>
      <c r="G152" s="71"/>
      <c r="H152" s="71"/>
      <c r="I152" s="71"/>
      <c r="J152" s="71"/>
      <c r="K152" s="71"/>
    </row>
    <row r="153" spans="1:11" s="18" customFormat="1" ht="48" customHeight="1" hidden="1">
      <c r="A153" s="73" t="s">
        <v>53</v>
      </c>
      <c r="B153" s="73" t="s">
        <v>49</v>
      </c>
      <c r="C153" s="78" t="s">
        <v>128</v>
      </c>
      <c r="D153" s="71"/>
      <c r="E153" s="63">
        <f t="shared" si="47"/>
        <v>0</v>
      </c>
      <c r="F153" s="71"/>
      <c r="G153" s="71"/>
      <c r="H153" s="71"/>
      <c r="I153" s="71"/>
      <c r="J153" s="71"/>
      <c r="K153" s="71"/>
    </row>
    <row r="154" spans="1:11" s="18" customFormat="1" ht="16.5" customHeight="1" hidden="1">
      <c r="A154" s="73" t="s">
        <v>53</v>
      </c>
      <c r="B154" s="73" t="s">
        <v>49</v>
      </c>
      <c r="C154" s="71" t="s">
        <v>99</v>
      </c>
      <c r="D154" s="71"/>
      <c r="E154" s="63">
        <f t="shared" si="47"/>
        <v>0</v>
      </c>
      <c r="F154" s="71"/>
      <c r="G154" s="71"/>
      <c r="H154" s="71"/>
      <c r="I154" s="71"/>
      <c r="J154" s="71"/>
      <c r="K154" s="71"/>
    </row>
    <row r="155" spans="1:11" s="18" customFormat="1" ht="16.5" customHeight="1" hidden="1">
      <c r="A155" s="73" t="s">
        <v>53</v>
      </c>
      <c r="B155" s="73" t="s">
        <v>51</v>
      </c>
      <c r="C155" s="71" t="s">
        <v>99</v>
      </c>
      <c r="D155" s="71"/>
      <c r="E155" s="63">
        <f t="shared" si="47"/>
        <v>0</v>
      </c>
      <c r="F155" s="71"/>
      <c r="G155" s="71"/>
      <c r="H155" s="71"/>
      <c r="I155" s="71"/>
      <c r="J155" s="71"/>
      <c r="K155" s="71"/>
    </row>
    <row r="156" spans="1:11" s="18" customFormat="1" ht="35.25" customHeight="1" hidden="1">
      <c r="A156" s="73"/>
      <c r="B156" s="73"/>
      <c r="C156" s="71"/>
      <c r="D156" s="71"/>
      <c r="E156" s="63"/>
      <c r="F156" s="71"/>
      <c r="G156" s="71"/>
      <c r="H156" s="71"/>
      <c r="I156" s="71"/>
      <c r="J156" s="71"/>
      <c r="K156" s="71"/>
    </row>
    <row r="157" spans="1:11" s="18" customFormat="1" ht="21" customHeight="1" hidden="1">
      <c r="A157" s="73" t="s">
        <v>53</v>
      </c>
      <c r="B157" s="73" t="s">
        <v>54</v>
      </c>
      <c r="C157" s="71" t="s">
        <v>121</v>
      </c>
      <c r="D157" s="47"/>
      <c r="E157" s="63">
        <f t="shared" si="47"/>
        <v>0</v>
      </c>
      <c r="F157" s="47"/>
      <c r="G157" s="47"/>
      <c r="H157" s="47"/>
      <c r="I157" s="47"/>
      <c r="J157" s="47"/>
      <c r="K157" s="47"/>
    </row>
    <row r="158" spans="1:11" s="18" customFormat="1" ht="50.25" customHeight="1" hidden="1">
      <c r="A158" s="73"/>
      <c r="B158" s="73"/>
      <c r="C158" s="78"/>
      <c r="D158" s="47"/>
      <c r="E158" s="63"/>
      <c r="F158" s="47"/>
      <c r="G158" s="47"/>
      <c r="H158" s="47"/>
      <c r="I158" s="47"/>
      <c r="J158" s="47"/>
      <c r="K158" s="47"/>
    </row>
    <row r="159" spans="1:11" s="18" customFormat="1" ht="21.75" customHeight="1" hidden="1">
      <c r="A159" s="73" t="s">
        <v>53</v>
      </c>
      <c r="B159" s="73" t="s">
        <v>54</v>
      </c>
      <c r="C159" s="71" t="s">
        <v>122</v>
      </c>
      <c r="D159" s="47"/>
      <c r="E159" s="63">
        <f t="shared" si="47"/>
        <v>0</v>
      </c>
      <c r="F159" s="47"/>
      <c r="G159" s="47"/>
      <c r="H159" s="47"/>
      <c r="I159" s="47"/>
      <c r="J159" s="47"/>
      <c r="K159" s="47"/>
    </row>
    <row r="160" spans="1:11" s="18" customFormat="1" ht="21" customHeight="1" hidden="1">
      <c r="A160" s="73" t="s">
        <v>53</v>
      </c>
      <c r="B160" s="73" t="s">
        <v>52</v>
      </c>
      <c r="C160" s="71" t="s">
        <v>131</v>
      </c>
      <c r="D160" s="47">
        <v>0</v>
      </c>
      <c r="E160" s="63">
        <f t="shared" si="47"/>
        <v>0</v>
      </c>
      <c r="F160" s="47"/>
      <c r="G160" s="47"/>
      <c r="H160" s="47"/>
      <c r="I160" s="47"/>
      <c r="J160" s="47"/>
      <c r="K160" s="47"/>
    </row>
    <row r="161" spans="1:11" s="18" customFormat="1" ht="21" customHeight="1" hidden="1">
      <c r="A161" s="79" t="s">
        <v>132</v>
      </c>
      <c r="B161" s="73" t="s">
        <v>49</v>
      </c>
      <c r="C161" s="46" t="s">
        <v>10</v>
      </c>
      <c r="D161" s="47">
        <v>0</v>
      </c>
      <c r="E161" s="63">
        <f t="shared" si="47"/>
        <v>0</v>
      </c>
      <c r="F161" s="47"/>
      <c r="G161" s="47"/>
      <c r="H161" s="47"/>
      <c r="I161" s="47"/>
      <c r="J161" s="47"/>
      <c r="K161" s="47"/>
    </row>
    <row r="162" spans="1:11" s="18" customFormat="1" ht="16.5" customHeight="1">
      <c r="A162" s="79"/>
      <c r="B162" s="73"/>
      <c r="C162" s="64" t="s">
        <v>100</v>
      </c>
      <c r="D162" s="43">
        <f aca="true" t="shared" si="48" ref="D162:K162">SUM(D163:D187,D188)</f>
        <v>2600</v>
      </c>
      <c r="E162" s="27">
        <f t="shared" si="48"/>
        <v>160</v>
      </c>
      <c r="F162" s="43">
        <f t="shared" si="48"/>
        <v>160</v>
      </c>
      <c r="G162" s="43">
        <f t="shared" si="48"/>
        <v>0</v>
      </c>
      <c r="H162" s="43">
        <f t="shared" si="48"/>
        <v>0</v>
      </c>
      <c r="I162" s="43">
        <f t="shared" si="48"/>
        <v>0</v>
      </c>
      <c r="J162" s="43">
        <f t="shared" si="48"/>
        <v>0</v>
      </c>
      <c r="K162" s="43">
        <f t="shared" si="48"/>
        <v>0</v>
      </c>
    </row>
    <row r="163" spans="1:11" s="4" customFormat="1" ht="17.25" customHeight="1">
      <c r="A163" s="52" t="s">
        <v>34</v>
      </c>
      <c r="B163" s="45">
        <v>223</v>
      </c>
      <c r="C163" s="65" t="s">
        <v>58</v>
      </c>
      <c r="D163" s="47">
        <v>173</v>
      </c>
      <c r="E163" s="53">
        <f>SUM(F163:K163)</f>
        <v>50</v>
      </c>
      <c r="F163" s="47">
        <v>50</v>
      </c>
      <c r="G163" s="47"/>
      <c r="H163" s="47"/>
      <c r="I163" s="47"/>
      <c r="J163" s="47"/>
      <c r="K163" s="47"/>
    </row>
    <row r="164" spans="1:11" s="4" customFormat="1" ht="18" customHeight="1" hidden="1">
      <c r="A164" s="52" t="s">
        <v>34</v>
      </c>
      <c r="B164" s="45">
        <v>225</v>
      </c>
      <c r="C164" s="65" t="s">
        <v>58</v>
      </c>
      <c r="D164" s="47"/>
      <c r="E164" s="53">
        <f aca="true" t="shared" si="49" ref="E164:E188">SUM(F164:K164)</f>
        <v>0</v>
      </c>
      <c r="F164" s="47"/>
      <c r="G164" s="47"/>
      <c r="H164" s="47"/>
      <c r="I164" s="47"/>
      <c r="J164" s="47"/>
      <c r="K164" s="47"/>
    </row>
    <row r="165" spans="1:11" s="4" customFormat="1" ht="17.25" customHeight="1" hidden="1">
      <c r="A165" s="52" t="s">
        <v>34</v>
      </c>
      <c r="B165" s="45">
        <v>226</v>
      </c>
      <c r="C165" s="65" t="s">
        <v>58</v>
      </c>
      <c r="D165" s="47"/>
      <c r="E165" s="53">
        <f t="shared" si="49"/>
        <v>0</v>
      </c>
      <c r="F165" s="47"/>
      <c r="G165" s="47"/>
      <c r="H165" s="47"/>
      <c r="I165" s="47"/>
      <c r="J165" s="47"/>
      <c r="K165" s="47"/>
    </row>
    <row r="166" spans="1:11" s="4" customFormat="1" ht="17.25" customHeight="1" hidden="1">
      <c r="A166" s="52" t="s">
        <v>34</v>
      </c>
      <c r="B166" s="45">
        <v>310</v>
      </c>
      <c r="C166" s="65" t="s">
        <v>58</v>
      </c>
      <c r="D166" s="47"/>
      <c r="E166" s="53">
        <f t="shared" si="49"/>
        <v>0</v>
      </c>
      <c r="F166" s="47"/>
      <c r="G166" s="47"/>
      <c r="H166" s="47"/>
      <c r="I166" s="47"/>
      <c r="J166" s="47"/>
      <c r="K166" s="47"/>
    </row>
    <row r="167" spans="1:11" s="4" customFormat="1" ht="17.25" customHeight="1" hidden="1">
      <c r="A167" s="52" t="s">
        <v>34</v>
      </c>
      <c r="B167" s="45">
        <v>225</v>
      </c>
      <c r="C167" s="65" t="s">
        <v>58</v>
      </c>
      <c r="D167" s="47">
        <v>0</v>
      </c>
      <c r="E167" s="63">
        <f>SUM(F167:K167)</f>
        <v>0</v>
      </c>
      <c r="F167" s="47"/>
      <c r="G167" s="47"/>
      <c r="H167" s="47"/>
      <c r="I167" s="47"/>
      <c r="J167" s="47"/>
      <c r="K167" s="47"/>
    </row>
    <row r="168" spans="1:11" s="4" customFormat="1" ht="17.25" customHeight="1" hidden="1">
      <c r="A168" s="52" t="s">
        <v>34</v>
      </c>
      <c r="B168" s="45">
        <v>226</v>
      </c>
      <c r="C168" s="65" t="s">
        <v>58</v>
      </c>
      <c r="D168" s="47">
        <v>0</v>
      </c>
      <c r="E168" s="63">
        <f>SUM(F168:K168)</f>
        <v>0</v>
      </c>
      <c r="F168" s="47"/>
      <c r="G168" s="47"/>
      <c r="H168" s="47"/>
      <c r="I168" s="47"/>
      <c r="J168" s="47"/>
      <c r="K168" s="47"/>
    </row>
    <row r="169" spans="1:11" s="4" customFormat="1" ht="17.25" customHeight="1">
      <c r="A169" s="52" t="s">
        <v>34</v>
      </c>
      <c r="B169" s="45">
        <v>340</v>
      </c>
      <c r="C169" s="65" t="s">
        <v>58</v>
      </c>
      <c r="D169" s="47">
        <v>0</v>
      </c>
      <c r="E169" s="53">
        <f t="shared" si="49"/>
        <v>0</v>
      </c>
      <c r="F169" s="47">
        <v>0</v>
      </c>
      <c r="G169" s="47"/>
      <c r="H169" s="47"/>
      <c r="I169" s="47"/>
      <c r="J169" s="47"/>
      <c r="K169" s="47"/>
    </row>
    <row r="170" spans="1:11" s="4" customFormat="1" ht="17.25" customHeight="1">
      <c r="A170" s="52" t="s">
        <v>34</v>
      </c>
      <c r="B170" s="45">
        <v>225</v>
      </c>
      <c r="C170" s="65" t="s">
        <v>59</v>
      </c>
      <c r="D170" s="47">
        <v>926</v>
      </c>
      <c r="E170" s="53">
        <f t="shared" si="49"/>
        <v>50</v>
      </c>
      <c r="F170" s="47">
        <v>50</v>
      </c>
      <c r="G170" s="47"/>
      <c r="H170" s="47"/>
      <c r="I170" s="47"/>
      <c r="J170" s="47"/>
      <c r="K170" s="47"/>
    </row>
    <row r="171" spans="1:11" s="4" customFormat="1" ht="17.25" customHeight="1" hidden="1">
      <c r="A171" s="52" t="s">
        <v>34</v>
      </c>
      <c r="B171" s="45">
        <v>226</v>
      </c>
      <c r="C171" s="65" t="s">
        <v>59</v>
      </c>
      <c r="D171" s="47"/>
      <c r="E171" s="53">
        <f t="shared" si="49"/>
        <v>0</v>
      </c>
      <c r="F171" s="47"/>
      <c r="G171" s="47"/>
      <c r="H171" s="47"/>
      <c r="I171" s="47"/>
      <c r="J171" s="47"/>
      <c r="K171" s="47"/>
    </row>
    <row r="172" spans="1:11" s="4" customFormat="1" ht="17.25" customHeight="1" hidden="1">
      <c r="A172" s="52" t="s">
        <v>34</v>
      </c>
      <c r="B172" s="45">
        <v>340</v>
      </c>
      <c r="C172" s="65" t="s">
        <v>59</v>
      </c>
      <c r="D172" s="47"/>
      <c r="E172" s="53">
        <f t="shared" si="49"/>
        <v>0</v>
      </c>
      <c r="F172" s="47"/>
      <c r="G172" s="47"/>
      <c r="H172" s="47"/>
      <c r="I172" s="47"/>
      <c r="J172" s="47"/>
      <c r="K172" s="47"/>
    </row>
    <row r="173" spans="1:11" s="4" customFormat="1" ht="17.25" customHeight="1" hidden="1">
      <c r="A173" s="52" t="s">
        <v>34</v>
      </c>
      <c r="B173" s="45">
        <v>225</v>
      </c>
      <c r="C173" s="65" t="s">
        <v>101</v>
      </c>
      <c r="D173" s="47"/>
      <c r="E173" s="53">
        <f t="shared" si="49"/>
        <v>0</v>
      </c>
      <c r="F173" s="47"/>
      <c r="G173" s="47"/>
      <c r="H173" s="47"/>
      <c r="I173" s="47"/>
      <c r="J173" s="47"/>
      <c r="K173" s="47"/>
    </row>
    <row r="174" spans="1:11" s="4" customFormat="1" ht="17.25" customHeight="1" hidden="1">
      <c r="A174" s="52" t="s">
        <v>34</v>
      </c>
      <c r="B174" s="45">
        <v>340</v>
      </c>
      <c r="C174" s="65" t="s">
        <v>101</v>
      </c>
      <c r="D174" s="47"/>
      <c r="E174" s="53">
        <f t="shared" si="49"/>
        <v>0</v>
      </c>
      <c r="F174" s="47"/>
      <c r="G174" s="47"/>
      <c r="H174" s="47"/>
      <c r="I174" s="47"/>
      <c r="J174" s="47"/>
      <c r="K174" s="47"/>
    </row>
    <row r="175" spans="1:11" s="4" customFormat="1" ht="17.25" customHeight="1" hidden="1">
      <c r="A175" s="52" t="s">
        <v>34</v>
      </c>
      <c r="B175" s="45">
        <v>225</v>
      </c>
      <c r="C175" s="65" t="s">
        <v>60</v>
      </c>
      <c r="D175" s="47"/>
      <c r="E175" s="53">
        <f t="shared" si="49"/>
        <v>0</v>
      </c>
      <c r="F175" s="47"/>
      <c r="G175" s="47"/>
      <c r="H175" s="47"/>
      <c r="I175" s="47"/>
      <c r="J175" s="47"/>
      <c r="K175" s="47"/>
    </row>
    <row r="176" spans="1:11" s="4" customFormat="1" ht="17.25" customHeight="1" hidden="1">
      <c r="A176" s="52" t="s">
        <v>34</v>
      </c>
      <c r="B176" s="45">
        <v>226</v>
      </c>
      <c r="C176" s="65" t="s">
        <v>60</v>
      </c>
      <c r="D176" s="47"/>
      <c r="E176" s="53">
        <f t="shared" si="49"/>
        <v>0</v>
      </c>
      <c r="F176" s="47"/>
      <c r="G176" s="47"/>
      <c r="H176" s="47"/>
      <c r="I176" s="47"/>
      <c r="J176" s="47"/>
      <c r="K176" s="47"/>
    </row>
    <row r="177" spans="1:11" s="4" customFormat="1" ht="17.25" customHeight="1" hidden="1">
      <c r="A177" s="52" t="s">
        <v>34</v>
      </c>
      <c r="B177" s="45">
        <v>340</v>
      </c>
      <c r="C177" s="65" t="s">
        <v>60</v>
      </c>
      <c r="D177" s="47"/>
      <c r="E177" s="53">
        <f t="shared" si="49"/>
        <v>0</v>
      </c>
      <c r="F177" s="47"/>
      <c r="G177" s="47"/>
      <c r="H177" s="47"/>
      <c r="I177" s="47"/>
      <c r="J177" s="47"/>
      <c r="K177" s="47"/>
    </row>
    <row r="178" spans="1:11" s="4" customFormat="1" ht="17.25" customHeight="1" hidden="1">
      <c r="A178" s="52" t="s">
        <v>34</v>
      </c>
      <c r="B178" s="45">
        <v>222</v>
      </c>
      <c r="C178" s="65" t="s">
        <v>55</v>
      </c>
      <c r="D178" s="47"/>
      <c r="E178" s="53">
        <f t="shared" si="49"/>
        <v>0</v>
      </c>
      <c r="F178" s="47"/>
      <c r="G178" s="47"/>
      <c r="H178" s="47"/>
      <c r="I178" s="47"/>
      <c r="J178" s="47"/>
      <c r="K178" s="47"/>
    </row>
    <row r="179" spans="1:11" s="4" customFormat="1" ht="17.25" customHeight="1" hidden="1">
      <c r="A179" s="52" t="s">
        <v>34</v>
      </c>
      <c r="B179" s="45">
        <v>226</v>
      </c>
      <c r="C179" s="65" t="s">
        <v>118</v>
      </c>
      <c r="D179" s="47">
        <v>0</v>
      </c>
      <c r="E179" s="63">
        <f>SUM(F179:K179)</f>
        <v>0</v>
      </c>
      <c r="F179" s="47"/>
      <c r="G179" s="47"/>
      <c r="H179" s="47"/>
      <c r="I179" s="47"/>
      <c r="J179" s="47"/>
      <c r="K179" s="47"/>
    </row>
    <row r="180" spans="1:11" s="4" customFormat="1" ht="17.25" customHeight="1" hidden="1">
      <c r="A180" s="52" t="s">
        <v>34</v>
      </c>
      <c r="B180" s="45">
        <v>340</v>
      </c>
      <c r="C180" s="65" t="s">
        <v>59</v>
      </c>
      <c r="D180" s="47">
        <v>0</v>
      </c>
      <c r="E180" s="63">
        <f>SUM(F180:K180)</f>
        <v>0</v>
      </c>
      <c r="F180" s="47"/>
      <c r="G180" s="47"/>
      <c r="H180" s="47"/>
      <c r="I180" s="47"/>
      <c r="J180" s="47"/>
      <c r="K180" s="47"/>
    </row>
    <row r="181" spans="1:11" s="4" customFormat="1" ht="17.25" customHeight="1" hidden="1">
      <c r="A181" s="52" t="s">
        <v>34</v>
      </c>
      <c r="B181" s="45">
        <v>225</v>
      </c>
      <c r="C181" s="65" t="s">
        <v>60</v>
      </c>
      <c r="D181" s="47">
        <v>0</v>
      </c>
      <c r="E181" s="63">
        <f>SUM(F181:K181)</f>
        <v>0</v>
      </c>
      <c r="F181" s="47"/>
      <c r="G181" s="47"/>
      <c r="H181" s="47"/>
      <c r="I181" s="47"/>
      <c r="J181" s="47"/>
      <c r="K181" s="47"/>
    </row>
    <row r="182" spans="1:11" s="4" customFormat="1" ht="17.25" customHeight="1" hidden="1">
      <c r="A182" s="52" t="s">
        <v>34</v>
      </c>
      <c r="B182" s="45">
        <v>340</v>
      </c>
      <c r="C182" s="65" t="s">
        <v>60</v>
      </c>
      <c r="D182" s="47">
        <v>0</v>
      </c>
      <c r="E182" s="63">
        <f>SUM(F182:K182)</f>
        <v>0</v>
      </c>
      <c r="F182" s="47"/>
      <c r="G182" s="47"/>
      <c r="H182" s="47"/>
      <c r="I182" s="47"/>
      <c r="J182" s="47"/>
      <c r="K182" s="47"/>
    </row>
    <row r="183" spans="1:11" s="4" customFormat="1" ht="17.25" customHeight="1">
      <c r="A183" s="52" t="s">
        <v>34</v>
      </c>
      <c r="B183" s="45">
        <v>225</v>
      </c>
      <c r="C183" s="65" t="s">
        <v>55</v>
      </c>
      <c r="D183" s="47">
        <v>180</v>
      </c>
      <c r="E183" s="53">
        <f t="shared" si="49"/>
        <v>30</v>
      </c>
      <c r="F183" s="47">
        <v>30</v>
      </c>
      <c r="G183" s="47"/>
      <c r="H183" s="47"/>
      <c r="I183" s="47"/>
      <c r="J183" s="47"/>
      <c r="K183" s="47"/>
    </row>
    <row r="184" spans="1:11" s="4" customFormat="1" ht="17.25" customHeight="1">
      <c r="A184" s="52" t="s">
        <v>34</v>
      </c>
      <c r="B184" s="45">
        <v>226</v>
      </c>
      <c r="C184" s="65" t="s">
        <v>55</v>
      </c>
      <c r="D184" s="47">
        <v>855</v>
      </c>
      <c r="E184" s="53">
        <f t="shared" si="49"/>
        <v>20</v>
      </c>
      <c r="F184" s="47">
        <v>20</v>
      </c>
      <c r="G184" s="47"/>
      <c r="H184" s="47"/>
      <c r="I184" s="47"/>
      <c r="J184" s="47"/>
      <c r="K184" s="47"/>
    </row>
    <row r="185" spans="1:11" s="4" customFormat="1" ht="17.25" customHeight="1" hidden="1">
      <c r="A185" s="52" t="s">
        <v>34</v>
      </c>
      <c r="B185" s="45">
        <v>290</v>
      </c>
      <c r="C185" s="65" t="s">
        <v>55</v>
      </c>
      <c r="D185" s="47">
        <v>0</v>
      </c>
      <c r="E185" s="53">
        <f t="shared" si="49"/>
        <v>0</v>
      </c>
      <c r="F185" s="47"/>
      <c r="G185" s="47"/>
      <c r="H185" s="47"/>
      <c r="I185" s="47"/>
      <c r="J185" s="47"/>
      <c r="K185" s="47"/>
    </row>
    <row r="186" spans="1:11" s="4" customFormat="1" ht="17.25" customHeight="1" hidden="1">
      <c r="A186" s="52" t="s">
        <v>34</v>
      </c>
      <c r="B186" s="45">
        <v>310</v>
      </c>
      <c r="C186" s="65" t="s">
        <v>55</v>
      </c>
      <c r="D186" s="47"/>
      <c r="E186" s="53">
        <f t="shared" si="49"/>
        <v>0</v>
      </c>
      <c r="F186" s="47"/>
      <c r="G186" s="47"/>
      <c r="H186" s="47"/>
      <c r="I186" s="47"/>
      <c r="J186" s="47"/>
      <c r="K186" s="47"/>
    </row>
    <row r="187" spans="1:11" s="4" customFormat="1" ht="17.25" customHeight="1" hidden="1">
      <c r="A187" s="52" t="s">
        <v>34</v>
      </c>
      <c r="B187" s="45">
        <v>310</v>
      </c>
      <c r="C187" s="65" t="s">
        <v>55</v>
      </c>
      <c r="D187" s="47">
        <v>0</v>
      </c>
      <c r="E187" s="53">
        <f t="shared" si="49"/>
        <v>0</v>
      </c>
      <c r="F187" s="47"/>
      <c r="G187" s="47"/>
      <c r="H187" s="47"/>
      <c r="I187" s="47"/>
      <c r="J187" s="47"/>
      <c r="K187" s="47"/>
    </row>
    <row r="188" spans="1:11" s="4" customFormat="1" ht="17.25" customHeight="1">
      <c r="A188" s="52" t="s">
        <v>34</v>
      </c>
      <c r="B188" s="45">
        <v>340</v>
      </c>
      <c r="C188" s="65" t="s">
        <v>55</v>
      </c>
      <c r="D188" s="47">
        <v>466</v>
      </c>
      <c r="E188" s="63">
        <f t="shared" si="49"/>
        <v>10</v>
      </c>
      <c r="F188" s="47">
        <v>10</v>
      </c>
      <c r="G188" s="47"/>
      <c r="H188" s="47"/>
      <c r="I188" s="47"/>
      <c r="J188" s="47"/>
      <c r="K188" s="47"/>
    </row>
    <row r="189" spans="1:11" s="10" customFormat="1" ht="18.75">
      <c r="A189" s="99" t="s">
        <v>32</v>
      </c>
      <c r="B189" s="100"/>
      <c r="C189" s="100"/>
      <c r="D189" s="51">
        <f aca="true" t="shared" si="50" ref="D189:K189">SUM(D162,D150,D143)</f>
        <v>4200</v>
      </c>
      <c r="E189" s="27">
        <f t="shared" si="50"/>
        <v>280</v>
      </c>
      <c r="F189" s="51">
        <f t="shared" si="50"/>
        <v>280</v>
      </c>
      <c r="G189" s="51">
        <f t="shared" si="50"/>
        <v>0</v>
      </c>
      <c r="H189" s="51">
        <f t="shared" si="50"/>
        <v>0</v>
      </c>
      <c r="I189" s="51">
        <f t="shared" si="50"/>
        <v>0</v>
      </c>
      <c r="J189" s="51">
        <f t="shared" si="50"/>
        <v>0</v>
      </c>
      <c r="K189" s="51">
        <f t="shared" si="50"/>
        <v>0</v>
      </c>
    </row>
    <row r="190" spans="1:11" s="15" customFormat="1" ht="18.75" hidden="1">
      <c r="A190" s="103" t="s">
        <v>84</v>
      </c>
      <c r="B190" s="104"/>
      <c r="C190" s="105"/>
      <c r="D190" s="7"/>
      <c r="E190" s="68"/>
      <c r="F190" s="7"/>
      <c r="G190" s="7"/>
      <c r="H190" s="7"/>
      <c r="I190" s="7"/>
      <c r="J190" s="7"/>
      <c r="K190" s="7"/>
    </row>
    <row r="191" spans="1:11" s="16" customFormat="1" ht="18" customHeight="1" hidden="1">
      <c r="A191" s="69" t="s">
        <v>85</v>
      </c>
      <c r="B191" s="70" t="s">
        <v>52</v>
      </c>
      <c r="C191" s="72" t="s">
        <v>91</v>
      </c>
      <c r="D191" s="71"/>
      <c r="E191" s="63"/>
      <c r="F191" s="71"/>
      <c r="G191" s="71"/>
      <c r="H191" s="71"/>
      <c r="I191" s="71"/>
      <c r="J191" s="71"/>
      <c r="K191" s="71"/>
    </row>
    <row r="192" spans="1:11" s="16" customFormat="1" ht="15.75" hidden="1">
      <c r="A192" s="69" t="s">
        <v>85</v>
      </c>
      <c r="B192" s="70" t="s">
        <v>49</v>
      </c>
      <c r="C192" s="72" t="s">
        <v>92</v>
      </c>
      <c r="D192" s="71"/>
      <c r="E192" s="63"/>
      <c r="F192" s="71"/>
      <c r="G192" s="71"/>
      <c r="H192" s="71"/>
      <c r="I192" s="71"/>
      <c r="J192" s="71"/>
      <c r="K192" s="71"/>
    </row>
    <row r="193" spans="1:11" s="16" customFormat="1" ht="15.75" hidden="1">
      <c r="A193" s="69" t="s">
        <v>85</v>
      </c>
      <c r="B193" s="70" t="s">
        <v>51</v>
      </c>
      <c r="C193" s="72" t="s">
        <v>92</v>
      </c>
      <c r="D193" s="71"/>
      <c r="E193" s="63"/>
      <c r="F193" s="71"/>
      <c r="G193" s="71"/>
      <c r="H193" s="71"/>
      <c r="I193" s="71"/>
      <c r="J193" s="71"/>
      <c r="K193" s="71"/>
    </row>
    <row r="194" spans="1:11" s="17" customFormat="1" ht="18.75" hidden="1">
      <c r="A194" s="99" t="s">
        <v>86</v>
      </c>
      <c r="B194" s="100"/>
      <c r="C194" s="100"/>
      <c r="D194" s="57">
        <f>SUM(D191:D193)</f>
        <v>0</v>
      </c>
      <c r="E194" s="68">
        <f aca="true" t="shared" si="51" ref="E194:K194">SUM(E191:E193)</f>
        <v>0</v>
      </c>
      <c r="F194" s="57">
        <f t="shared" si="51"/>
        <v>0</v>
      </c>
      <c r="G194" s="57">
        <f t="shared" si="51"/>
        <v>0</v>
      </c>
      <c r="H194" s="57">
        <f t="shared" si="51"/>
        <v>0</v>
      </c>
      <c r="I194" s="57">
        <f t="shared" si="51"/>
        <v>0</v>
      </c>
      <c r="J194" s="57"/>
      <c r="K194" s="57">
        <f t="shared" si="51"/>
        <v>0</v>
      </c>
    </row>
    <row r="195" spans="1:11" ht="21.75" customHeight="1">
      <c r="A195" s="106" t="s">
        <v>37</v>
      </c>
      <c r="B195" s="107"/>
      <c r="C195" s="107"/>
      <c r="D195" s="7"/>
      <c r="E195" s="68"/>
      <c r="F195" s="7"/>
      <c r="G195" s="7"/>
      <c r="H195" s="7"/>
      <c r="I195" s="7"/>
      <c r="J195" s="7"/>
      <c r="K195" s="7"/>
    </row>
    <row r="196" spans="1:11" s="4" customFormat="1" ht="15" customHeight="1" hidden="1">
      <c r="A196" s="69" t="s">
        <v>39</v>
      </c>
      <c r="B196" s="70" t="s">
        <v>89</v>
      </c>
      <c r="C196" s="46" t="s">
        <v>2</v>
      </c>
      <c r="D196" s="80"/>
      <c r="E196" s="53"/>
      <c r="F196" s="80"/>
      <c r="G196" s="80"/>
      <c r="H196" s="80"/>
      <c r="I196" s="80"/>
      <c r="J196" s="80"/>
      <c r="K196" s="80"/>
    </row>
    <row r="197" spans="1:11" s="4" customFormat="1" ht="15" customHeight="1" hidden="1">
      <c r="A197" s="69" t="s">
        <v>39</v>
      </c>
      <c r="B197" s="70" t="s">
        <v>90</v>
      </c>
      <c r="C197" s="46" t="s">
        <v>6</v>
      </c>
      <c r="D197" s="80"/>
      <c r="E197" s="53"/>
      <c r="F197" s="80"/>
      <c r="G197" s="80"/>
      <c r="H197" s="80"/>
      <c r="I197" s="80"/>
      <c r="J197" s="80"/>
      <c r="K197" s="80"/>
    </row>
    <row r="198" spans="1:11" s="4" customFormat="1" ht="32.25" customHeight="1">
      <c r="A198" s="69" t="s">
        <v>39</v>
      </c>
      <c r="B198" s="70" t="s">
        <v>49</v>
      </c>
      <c r="C198" s="46" t="s">
        <v>130</v>
      </c>
      <c r="D198" s="80"/>
      <c r="E198" s="53">
        <f>SUM(F198:K198)</f>
        <v>30</v>
      </c>
      <c r="F198" s="80">
        <v>30</v>
      </c>
      <c r="G198" s="80"/>
      <c r="H198" s="80"/>
      <c r="I198" s="80"/>
      <c r="J198" s="80"/>
      <c r="K198" s="80"/>
    </row>
    <row r="199" spans="1:11" s="4" customFormat="1" ht="21" customHeight="1">
      <c r="A199" s="69" t="s">
        <v>39</v>
      </c>
      <c r="B199" s="70" t="s">
        <v>38</v>
      </c>
      <c r="C199" s="72" t="s">
        <v>12</v>
      </c>
      <c r="D199" s="80">
        <v>10</v>
      </c>
      <c r="E199" s="53">
        <f>SUM(F199:K199)</f>
        <v>5</v>
      </c>
      <c r="F199" s="80">
        <v>5</v>
      </c>
      <c r="G199" s="80"/>
      <c r="H199" s="80"/>
      <c r="I199" s="80"/>
      <c r="J199" s="80"/>
      <c r="K199" s="80"/>
    </row>
    <row r="200" spans="1:11" s="4" customFormat="1" ht="15" customHeight="1" hidden="1">
      <c r="A200" s="69" t="s">
        <v>39</v>
      </c>
      <c r="B200" s="70" t="s">
        <v>51</v>
      </c>
      <c r="C200" s="65" t="s">
        <v>14</v>
      </c>
      <c r="D200" s="80"/>
      <c r="E200" s="53"/>
      <c r="F200" s="80"/>
      <c r="G200" s="80"/>
      <c r="H200" s="80"/>
      <c r="I200" s="80"/>
      <c r="J200" s="80"/>
      <c r="K200" s="80"/>
    </row>
    <row r="201" spans="1:11" s="4" customFormat="1" ht="15" customHeight="1" hidden="1">
      <c r="A201" s="69" t="s">
        <v>39</v>
      </c>
      <c r="B201" s="70" t="s">
        <v>56</v>
      </c>
      <c r="C201" s="65" t="s">
        <v>15</v>
      </c>
      <c r="D201" s="80"/>
      <c r="E201" s="53"/>
      <c r="F201" s="80"/>
      <c r="G201" s="80"/>
      <c r="H201" s="80"/>
      <c r="I201" s="80"/>
      <c r="J201" s="80"/>
      <c r="K201" s="80"/>
    </row>
    <row r="202" spans="1:11" s="4" customFormat="1" ht="15" customHeight="1" hidden="1">
      <c r="A202" s="69" t="s">
        <v>39</v>
      </c>
      <c r="B202" s="70" t="s">
        <v>51</v>
      </c>
      <c r="C202" s="46" t="s">
        <v>14</v>
      </c>
      <c r="D202" s="80">
        <v>0</v>
      </c>
      <c r="E202" s="63">
        <f>SUM(F202:K202)</f>
        <v>0</v>
      </c>
      <c r="F202" s="80"/>
      <c r="G202" s="80"/>
      <c r="H202" s="80"/>
      <c r="I202" s="80"/>
      <c r="J202" s="80"/>
      <c r="K202" s="80"/>
    </row>
    <row r="203" spans="1:11" s="4" customFormat="1" ht="15" customHeight="1" hidden="1">
      <c r="A203" s="69" t="s">
        <v>39</v>
      </c>
      <c r="B203" s="70" t="s">
        <v>56</v>
      </c>
      <c r="C203" s="65" t="s">
        <v>55</v>
      </c>
      <c r="D203" s="80">
        <v>0</v>
      </c>
      <c r="E203" s="63">
        <f>SUM(F203:K203)</f>
        <v>0</v>
      </c>
      <c r="F203" s="80"/>
      <c r="G203" s="80"/>
      <c r="H203" s="80"/>
      <c r="I203" s="80"/>
      <c r="J203" s="80"/>
      <c r="K203" s="80"/>
    </row>
    <row r="204" spans="1:11" s="10" customFormat="1" ht="18.75" customHeight="1">
      <c r="A204" s="99" t="s">
        <v>40</v>
      </c>
      <c r="B204" s="100"/>
      <c r="C204" s="100"/>
      <c r="D204" s="51">
        <f>D199+D202+D203+D198</f>
        <v>10</v>
      </c>
      <c r="E204" s="27">
        <f>E199+E202+E203+E198</f>
        <v>35</v>
      </c>
      <c r="F204" s="51">
        <f aca="true" t="shared" si="52" ref="F204:K204">F199+F202+F203+F198</f>
        <v>35</v>
      </c>
      <c r="G204" s="51">
        <f t="shared" si="52"/>
        <v>0</v>
      </c>
      <c r="H204" s="51">
        <f t="shared" si="52"/>
        <v>0</v>
      </c>
      <c r="I204" s="51">
        <f t="shared" si="52"/>
        <v>0</v>
      </c>
      <c r="J204" s="51">
        <f t="shared" si="52"/>
        <v>0</v>
      </c>
      <c r="K204" s="51">
        <f t="shared" si="52"/>
        <v>0</v>
      </c>
    </row>
    <row r="205" spans="1:11" s="4" customFormat="1" ht="34.5" customHeight="1" hidden="1">
      <c r="A205" s="108" t="s">
        <v>77</v>
      </c>
      <c r="B205" s="109"/>
      <c r="C205" s="110"/>
      <c r="D205" s="62"/>
      <c r="E205" s="63"/>
      <c r="F205" s="62"/>
      <c r="G205" s="62"/>
      <c r="H205" s="62"/>
      <c r="I205" s="62"/>
      <c r="J205" s="62"/>
      <c r="K205" s="62"/>
    </row>
    <row r="206" spans="1:11" s="4" customFormat="1" ht="19.5" customHeight="1" hidden="1">
      <c r="A206" s="56" t="s">
        <v>78</v>
      </c>
      <c r="B206" s="41">
        <v>210</v>
      </c>
      <c r="C206" s="42" t="s">
        <v>30</v>
      </c>
      <c r="D206" s="64">
        <f>SUM(D207:D209)</f>
        <v>0</v>
      </c>
      <c r="E206" s="68">
        <f aca="true" t="shared" si="53" ref="E206:K206">SUM(E207:E209)</f>
        <v>0</v>
      </c>
      <c r="F206" s="64">
        <f t="shared" si="53"/>
        <v>0</v>
      </c>
      <c r="G206" s="64">
        <f t="shared" si="53"/>
        <v>0</v>
      </c>
      <c r="H206" s="64">
        <f t="shared" si="53"/>
        <v>0</v>
      </c>
      <c r="I206" s="64">
        <f t="shared" si="53"/>
        <v>0</v>
      </c>
      <c r="J206" s="64"/>
      <c r="K206" s="64">
        <f t="shared" si="53"/>
        <v>0</v>
      </c>
    </row>
    <row r="207" spans="1:11" s="4" customFormat="1" ht="15.75" hidden="1">
      <c r="A207" s="52" t="s">
        <v>78</v>
      </c>
      <c r="B207" s="45">
        <v>211</v>
      </c>
      <c r="C207" s="46" t="s">
        <v>1</v>
      </c>
      <c r="D207" s="65"/>
      <c r="E207" s="63"/>
      <c r="F207" s="65"/>
      <c r="G207" s="65"/>
      <c r="H207" s="65"/>
      <c r="I207" s="65"/>
      <c r="J207" s="65"/>
      <c r="K207" s="65"/>
    </row>
    <row r="208" spans="1:11" s="4" customFormat="1" ht="15.75" hidden="1">
      <c r="A208" s="52" t="s">
        <v>78</v>
      </c>
      <c r="B208" s="45">
        <v>212</v>
      </c>
      <c r="C208" s="46" t="s">
        <v>2</v>
      </c>
      <c r="D208" s="65"/>
      <c r="E208" s="63"/>
      <c r="F208" s="65"/>
      <c r="G208" s="65"/>
      <c r="H208" s="65"/>
      <c r="I208" s="65"/>
      <c r="J208" s="65"/>
      <c r="K208" s="65"/>
    </row>
    <row r="209" spans="1:11" s="4" customFormat="1" ht="15.75" hidden="1">
      <c r="A209" s="52" t="s">
        <v>78</v>
      </c>
      <c r="B209" s="45">
        <v>213</v>
      </c>
      <c r="C209" s="46" t="s">
        <v>3</v>
      </c>
      <c r="D209" s="65"/>
      <c r="E209" s="63"/>
      <c r="F209" s="65"/>
      <c r="G209" s="65"/>
      <c r="H209" s="65"/>
      <c r="I209" s="65"/>
      <c r="J209" s="65"/>
      <c r="K209" s="65"/>
    </row>
    <row r="210" spans="1:11" s="4" customFormat="1" ht="15.75" hidden="1">
      <c r="A210" s="56" t="s">
        <v>78</v>
      </c>
      <c r="B210" s="41">
        <v>220</v>
      </c>
      <c r="C210" s="42" t="s">
        <v>4</v>
      </c>
      <c r="D210" s="67">
        <f>SUM(D211:D216)</f>
        <v>0</v>
      </c>
      <c r="E210" s="68">
        <f aca="true" t="shared" si="54" ref="E210:K210">SUM(E211:E216)</f>
        <v>0</v>
      </c>
      <c r="F210" s="67">
        <f t="shared" si="54"/>
        <v>0</v>
      </c>
      <c r="G210" s="67">
        <f t="shared" si="54"/>
        <v>0</v>
      </c>
      <c r="H210" s="67">
        <f t="shared" si="54"/>
        <v>0</v>
      </c>
      <c r="I210" s="67">
        <f t="shared" si="54"/>
        <v>0</v>
      </c>
      <c r="J210" s="67"/>
      <c r="K210" s="67">
        <f t="shared" si="54"/>
        <v>0</v>
      </c>
    </row>
    <row r="211" spans="1:11" s="4" customFormat="1" ht="15.75" hidden="1">
      <c r="A211" s="52" t="s">
        <v>78</v>
      </c>
      <c r="B211" s="45">
        <v>221</v>
      </c>
      <c r="C211" s="46" t="s">
        <v>5</v>
      </c>
      <c r="D211" s="65"/>
      <c r="E211" s="63"/>
      <c r="F211" s="65"/>
      <c r="G211" s="65"/>
      <c r="H211" s="65"/>
      <c r="I211" s="65"/>
      <c r="J211" s="65"/>
      <c r="K211" s="65"/>
    </row>
    <row r="212" spans="1:11" s="4" customFormat="1" ht="15.75" hidden="1">
      <c r="A212" s="52" t="s">
        <v>78</v>
      </c>
      <c r="B212" s="45">
        <v>222</v>
      </c>
      <c r="C212" s="46" t="s">
        <v>6</v>
      </c>
      <c r="D212" s="65"/>
      <c r="E212" s="63"/>
      <c r="F212" s="65"/>
      <c r="G212" s="65"/>
      <c r="H212" s="65"/>
      <c r="I212" s="65"/>
      <c r="J212" s="65"/>
      <c r="K212" s="65"/>
    </row>
    <row r="213" spans="1:11" s="4" customFormat="1" ht="15.75" hidden="1">
      <c r="A213" s="52" t="s">
        <v>78</v>
      </c>
      <c r="B213" s="45">
        <v>223</v>
      </c>
      <c r="C213" s="46" t="s">
        <v>7</v>
      </c>
      <c r="D213" s="65"/>
      <c r="E213" s="63"/>
      <c r="F213" s="65"/>
      <c r="G213" s="65"/>
      <c r="H213" s="65"/>
      <c r="I213" s="65"/>
      <c r="J213" s="65"/>
      <c r="K213" s="65"/>
    </row>
    <row r="214" spans="1:11" s="4" customFormat="1" ht="15.75" hidden="1">
      <c r="A214" s="52" t="s">
        <v>78</v>
      </c>
      <c r="B214" s="45">
        <v>224</v>
      </c>
      <c r="C214" s="46" t="s">
        <v>8</v>
      </c>
      <c r="D214" s="65"/>
      <c r="E214" s="63"/>
      <c r="F214" s="65"/>
      <c r="G214" s="65"/>
      <c r="H214" s="65"/>
      <c r="I214" s="65"/>
      <c r="J214" s="65"/>
      <c r="K214" s="65"/>
    </row>
    <row r="215" spans="1:11" s="4" customFormat="1" ht="15.75" hidden="1">
      <c r="A215" s="52" t="s">
        <v>78</v>
      </c>
      <c r="B215" s="45">
        <v>225</v>
      </c>
      <c r="C215" s="46" t="s">
        <v>9</v>
      </c>
      <c r="D215" s="65"/>
      <c r="E215" s="63"/>
      <c r="F215" s="65"/>
      <c r="G215" s="65"/>
      <c r="H215" s="65"/>
      <c r="I215" s="65"/>
      <c r="J215" s="65"/>
      <c r="K215" s="65"/>
    </row>
    <row r="216" spans="1:11" s="4" customFormat="1" ht="15.75" hidden="1">
      <c r="A216" s="52" t="s">
        <v>78</v>
      </c>
      <c r="B216" s="45">
        <v>226</v>
      </c>
      <c r="C216" s="46" t="s">
        <v>10</v>
      </c>
      <c r="D216" s="65"/>
      <c r="E216" s="63"/>
      <c r="F216" s="65"/>
      <c r="G216" s="65"/>
      <c r="H216" s="65"/>
      <c r="I216" s="65"/>
      <c r="J216" s="65"/>
      <c r="K216" s="65"/>
    </row>
    <row r="217" spans="1:11" s="3" customFormat="1" ht="15.75" hidden="1">
      <c r="A217" s="56" t="s">
        <v>78</v>
      </c>
      <c r="B217" s="41">
        <v>290</v>
      </c>
      <c r="C217" s="42" t="s">
        <v>12</v>
      </c>
      <c r="D217" s="67">
        <v>0</v>
      </c>
      <c r="E217" s="68">
        <v>0</v>
      </c>
      <c r="F217" s="67">
        <v>0</v>
      </c>
      <c r="G217" s="67">
        <v>0</v>
      </c>
      <c r="H217" s="67">
        <v>0</v>
      </c>
      <c r="I217" s="67">
        <v>0</v>
      </c>
      <c r="J217" s="67"/>
      <c r="K217" s="67">
        <v>0</v>
      </c>
    </row>
    <row r="218" spans="1:11" s="3" customFormat="1" ht="15.75" hidden="1">
      <c r="A218" s="56" t="s">
        <v>78</v>
      </c>
      <c r="B218" s="41">
        <v>300</v>
      </c>
      <c r="C218" s="42" t="s">
        <v>13</v>
      </c>
      <c r="D218" s="67">
        <f>SUM(D219:D220)</f>
        <v>0</v>
      </c>
      <c r="E218" s="68">
        <f aca="true" t="shared" si="55" ref="E218:K218">SUM(E219:E220)</f>
        <v>0</v>
      </c>
      <c r="F218" s="67">
        <f t="shared" si="55"/>
        <v>0</v>
      </c>
      <c r="G218" s="67">
        <f t="shared" si="55"/>
        <v>0</v>
      </c>
      <c r="H218" s="67">
        <f t="shared" si="55"/>
        <v>0</v>
      </c>
      <c r="I218" s="67">
        <f t="shared" si="55"/>
        <v>0</v>
      </c>
      <c r="J218" s="67"/>
      <c r="K218" s="67">
        <f t="shared" si="55"/>
        <v>0</v>
      </c>
    </row>
    <row r="219" spans="1:11" s="4" customFormat="1" ht="15.75" hidden="1">
      <c r="A219" s="52" t="s">
        <v>78</v>
      </c>
      <c r="B219" s="45">
        <v>310</v>
      </c>
      <c r="C219" s="46" t="s">
        <v>14</v>
      </c>
      <c r="D219" s="65"/>
      <c r="E219" s="63"/>
      <c r="F219" s="65"/>
      <c r="G219" s="65"/>
      <c r="H219" s="65"/>
      <c r="I219" s="65"/>
      <c r="J219" s="65"/>
      <c r="K219" s="65"/>
    </row>
    <row r="220" spans="1:11" s="4" customFormat="1" ht="15.75" hidden="1">
      <c r="A220" s="52" t="s">
        <v>78</v>
      </c>
      <c r="B220" s="45">
        <v>340</v>
      </c>
      <c r="C220" s="46" t="s">
        <v>15</v>
      </c>
      <c r="D220" s="65"/>
      <c r="E220" s="63"/>
      <c r="F220" s="65"/>
      <c r="G220" s="65"/>
      <c r="H220" s="65"/>
      <c r="I220" s="65"/>
      <c r="J220" s="65"/>
      <c r="K220" s="65"/>
    </row>
    <row r="221" spans="1:11" s="10" customFormat="1" ht="18.75" hidden="1">
      <c r="A221" s="99" t="s">
        <v>79</v>
      </c>
      <c r="B221" s="100"/>
      <c r="C221" s="100"/>
      <c r="D221" s="57">
        <f>SUM(D206,D210,D217,D218)</f>
        <v>0</v>
      </c>
      <c r="E221" s="68">
        <f aca="true" t="shared" si="56" ref="E221:K221">SUM(E206,E210,E217,E218)</f>
        <v>0</v>
      </c>
      <c r="F221" s="57">
        <f t="shared" si="56"/>
        <v>0</v>
      </c>
      <c r="G221" s="57">
        <f t="shared" si="56"/>
        <v>0</v>
      </c>
      <c r="H221" s="57">
        <f t="shared" si="56"/>
        <v>0</v>
      </c>
      <c r="I221" s="57">
        <f t="shared" si="56"/>
        <v>0</v>
      </c>
      <c r="J221" s="57"/>
      <c r="K221" s="57">
        <f t="shared" si="56"/>
        <v>0</v>
      </c>
    </row>
    <row r="222" spans="1:11" s="29" customFormat="1" ht="39" customHeight="1">
      <c r="A222" s="101" t="s">
        <v>77</v>
      </c>
      <c r="B222" s="102"/>
      <c r="C222" s="102"/>
      <c r="D222" s="7"/>
      <c r="E222" s="68"/>
      <c r="F222" s="7"/>
      <c r="G222" s="7"/>
      <c r="H222" s="7"/>
      <c r="I222" s="7"/>
      <c r="J222" s="7"/>
      <c r="K222" s="7"/>
    </row>
    <row r="223" spans="1:11" s="29" customFormat="1" ht="28.5">
      <c r="A223" s="56" t="s">
        <v>78</v>
      </c>
      <c r="B223" s="41">
        <v>210</v>
      </c>
      <c r="C223" s="42" t="s">
        <v>30</v>
      </c>
      <c r="D223" s="75">
        <f>D224+D225+D226</f>
        <v>963</v>
      </c>
      <c r="E223" s="68">
        <f aca="true" t="shared" si="57" ref="E223:K223">E224+E225+E226</f>
        <v>1172</v>
      </c>
      <c r="F223" s="75">
        <f t="shared" si="57"/>
        <v>138</v>
      </c>
      <c r="G223" s="75">
        <f t="shared" si="57"/>
        <v>66</v>
      </c>
      <c r="H223" s="75">
        <f t="shared" si="57"/>
        <v>581</v>
      </c>
      <c r="I223" s="75">
        <f t="shared" si="57"/>
        <v>387</v>
      </c>
      <c r="J223" s="75">
        <f t="shared" si="57"/>
        <v>0</v>
      </c>
      <c r="K223" s="75">
        <f t="shared" si="57"/>
        <v>0</v>
      </c>
    </row>
    <row r="224" spans="1:11" s="29" customFormat="1" ht="18.75">
      <c r="A224" s="73" t="s">
        <v>78</v>
      </c>
      <c r="B224" s="73" t="s">
        <v>109</v>
      </c>
      <c r="C224" s="46" t="s">
        <v>1</v>
      </c>
      <c r="D224" s="65">
        <v>740</v>
      </c>
      <c r="E224" s="91">
        <f>SUM(F224:K224)</f>
        <v>900</v>
      </c>
      <c r="F224" s="74">
        <v>99</v>
      </c>
      <c r="G224" s="74"/>
      <c r="H224" s="74">
        <v>474</v>
      </c>
      <c r="I224" s="74">
        <v>327</v>
      </c>
      <c r="J224" s="74"/>
      <c r="K224" s="75"/>
    </row>
    <row r="225" spans="1:11" s="29" customFormat="1" ht="18.75" hidden="1">
      <c r="A225" s="52" t="s">
        <v>78</v>
      </c>
      <c r="B225" s="45">
        <v>212</v>
      </c>
      <c r="C225" s="46" t="s">
        <v>2</v>
      </c>
      <c r="D225" s="47">
        <v>0</v>
      </c>
      <c r="E225" s="63">
        <f aca="true" t="shared" si="58" ref="E225:E236">SUM(F225:K225)</f>
        <v>0</v>
      </c>
      <c r="F225" s="74">
        <v>0</v>
      </c>
      <c r="G225" s="75"/>
      <c r="H225" s="75"/>
      <c r="I225" s="75"/>
      <c r="J225" s="75"/>
      <c r="K225" s="75"/>
    </row>
    <row r="226" spans="1:11" s="29" customFormat="1" ht="18.75">
      <c r="A226" s="52" t="s">
        <v>20</v>
      </c>
      <c r="B226" s="45">
        <v>213</v>
      </c>
      <c r="C226" s="46" t="s">
        <v>3</v>
      </c>
      <c r="D226" s="65">
        <v>223</v>
      </c>
      <c r="E226" s="63">
        <f t="shared" si="58"/>
        <v>272</v>
      </c>
      <c r="F226" s="74">
        <v>39</v>
      </c>
      <c r="G226" s="74">
        <v>66</v>
      </c>
      <c r="H226" s="74">
        <v>107</v>
      </c>
      <c r="I226" s="74">
        <v>60</v>
      </c>
      <c r="J226" s="75"/>
      <c r="K226" s="75"/>
    </row>
    <row r="227" spans="1:11" s="3" customFormat="1" ht="15.75">
      <c r="A227" s="56" t="s">
        <v>110</v>
      </c>
      <c r="B227" s="41">
        <v>220</v>
      </c>
      <c r="C227" s="42" t="s">
        <v>4</v>
      </c>
      <c r="D227" s="43">
        <f>D229+D230+D231+D232+D228</f>
        <v>816</v>
      </c>
      <c r="E227" s="27">
        <f aca="true" t="shared" si="59" ref="E227:K227">E229+E230+E231+E232+E228</f>
        <v>180.9</v>
      </c>
      <c r="F227" s="43">
        <f t="shared" si="59"/>
        <v>50</v>
      </c>
      <c r="G227" s="43">
        <f t="shared" si="59"/>
        <v>0</v>
      </c>
      <c r="H227" s="43">
        <f t="shared" si="59"/>
        <v>0</v>
      </c>
      <c r="I227" s="43">
        <f t="shared" si="59"/>
        <v>70</v>
      </c>
      <c r="J227" s="43">
        <f t="shared" si="59"/>
        <v>60.9</v>
      </c>
      <c r="K227" s="43">
        <f t="shared" si="59"/>
        <v>0</v>
      </c>
    </row>
    <row r="228" spans="1:11" s="3" customFormat="1" ht="15.75">
      <c r="A228" s="52" t="s">
        <v>78</v>
      </c>
      <c r="B228" s="45">
        <v>221</v>
      </c>
      <c r="C228" s="46" t="s">
        <v>5</v>
      </c>
      <c r="D228" s="65">
        <v>45</v>
      </c>
      <c r="E228" s="63">
        <f t="shared" si="58"/>
        <v>5</v>
      </c>
      <c r="F228" s="47">
        <v>5</v>
      </c>
      <c r="G228" s="43"/>
      <c r="H228" s="43"/>
      <c r="I228" s="43"/>
      <c r="J228" s="43"/>
      <c r="K228" s="43"/>
    </row>
    <row r="229" spans="1:11" s="29" customFormat="1" ht="18.75">
      <c r="A229" s="52" t="s">
        <v>78</v>
      </c>
      <c r="B229" s="45">
        <v>222</v>
      </c>
      <c r="C229" s="46" t="s">
        <v>6</v>
      </c>
      <c r="D229" s="65">
        <v>10</v>
      </c>
      <c r="E229" s="63">
        <f t="shared" si="58"/>
        <v>2</v>
      </c>
      <c r="F229" s="74">
        <v>2</v>
      </c>
      <c r="G229" s="75"/>
      <c r="H229" s="75"/>
      <c r="I229" s="75"/>
      <c r="J229" s="75"/>
      <c r="K229" s="75"/>
    </row>
    <row r="230" spans="1:11" s="29" customFormat="1" ht="18.75">
      <c r="A230" s="52" t="s">
        <v>78</v>
      </c>
      <c r="B230" s="45">
        <v>223</v>
      </c>
      <c r="C230" s="46" t="s">
        <v>7</v>
      </c>
      <c r="D230" s="65">
        <v>754</v>
      </c>
      <c r="E230" s="91">
        <f t="shared" si="58"/>
        <v>170.9</v>
      </c>
      <c r="F230" s="74">
        <v>40</v>
      </c>
      <c r="G230" s="75"/>
      <c r="H230" s="75"/>
      <c r="I230" s="74">
        <v>70</v>
      </c>
      <c r="J230" s="97">
        <v>60.9</v>
      </c>
      <c r="K230" s="75"/>
    </row>
    <row r="231" spans="1:11" s="29" customFormat="1" ht="18.75" hidden="1">
      <c r="A231" s="52" t="s">
        <v>78</v>
      </c>
      <c r="B231" s="45">
        <v>225</v>
      </c>
      <c r="C231" s="46" t="s">
        <v>9</v>
      </c>
      <c r="D231" s="65">
        <v>0</v>
      </c>
      <c r="E231" s="63">
        <f t="shared" si="58"/>
        <v>0</v>
      </c>
      <c r="F231" s="74">
        <v>0</v>
      </c>
      <c r="G231" s="75"/>
      <c r="H231" s="75"/>
      <c r="I231" s="75"/>
      <c r="J231" s="75"/>
      <c r="K231" s="75"/>
    </row>
    <row r="232" spans="1:11" s="29" customFormat="1" ht="18.75">
      <c r="A232" s="52" t="s">
        <v>78</v>
      </c>
      <c r="B232" s="45">
        <v>226</v>
      </c>
      <c r="C232" s="46" t="s">
        <v>10</v>
      </c>
      <c r="D232" s="65">
        <v>7</v>
      </c>
      <c r="E232" s="63">
        <f t="shared" si="58"/>
        <v>3</v>
      </c>
      <c r="F232" s="75">
        <v>3</v>
      </c>
      <c r="G232" s="75"/>
      <c r="H232" s="75"/>
      <c r="I232" s="75"/>
      <c r="J232" s="75"/>
      <c r="K232" s="75"/>
    </row>
    <row r="233" spans="1:11" s="29" customFormat="1" ht="18.75">
      <c r="A233" s="56" t="s">
        <v>110</v>
      </c>
      <c r="B233" s="41">
        <v>290</v>
      </c>
      <c r="C233" s="42" t="s">
        <v>12</v>
      </c>
      <c r="D233" s="67">
        <v>30</v>
      </c>
      <c r="E233" s="68">
        <f t="shared" si="58"/>
        <v>10</v>
      </c>
      <c r="F233" s="75">
        <v>10</v>
      </c>
      <c r="G233" s="75"/>
      <c r="H233" s="75"/>
      <c r="I233" s="75"/>
      <c r="J233" s="75"/>
      <c r="K233" s="75"/>
    </row>
    <row r="234" spans="1:11" s="29" customFormat="1" ht="18.75">
      <c r="A234" s="56" t="s">
        <v>110</v>
      </c>
      <c r="B234" s="41">
        <v>300</v>
      </c>
      <c r="C234" s="42" t="s">
        <v>13</v>
      </c>
      <c r="D234" s="67">
        <f>D235+D236</f>
        <v>99</v>
      </c>
      <c r="E234" s="68">
        <f aca="true" t="shared" si="60" ref="E234:K234">E235+E236</f>
        <v>7</v>
      </c>
      <c r="F234" s="67">
        <f t="shared" si="60"/>
        <v>7</v>
      </c>
      <c r="G234" s="67">
        <f t="shared" si="60"/>
        <v>0</v>
      </c>
      <c r="H234" s="67">
        <f t="shared" si="60"/>
        <v>0</v>
      </c>
      <c r="I234" s="67">
        <f t="shared" si="60"/>
        <v>0</v>
      </c>
      <c r="J234" s="67">
        <f t="shared" si="60"/>
        <v>0</v>
      </c>
      <c r="K234" s="67">
        <f t="shared" si="60"/>
        <v>0</v>
      </c>
    </row>
    <row r="235" spans="1:11" s="29" customFormat="1" ht="18.75" hidden="1">
      <c r="A235" s="52" t="s">
        <v>78</v>
      </c>
      <c r="B235" s="45">
        <v>310</v>
      </c>
      <c r="C235" s="46" t="s">
        <v>14</v>
      </c>
      <c r="D235" s="65">
        <v>0</v>
      </c>
      <c r="E235" s="63">
        <f t="shared" si="58"/>
        <v>0</v>
      </c>
      <c r="F235" s="75"/>
      <c r="G235" s="75"/>
      <c r="H235" s="75"/>
      <c r="I235" s="74"/>
      <c r="J235" s="75"/>
      <c r="K235" s="75"/>
    </row>
    <row r="236" spans="1:11" s="29" customFormat="1" ht="18.75">
      <c r="A236" s="52" t="s">
        <v>78</v>
      </c>
      <c r="B236" s="45">
        <v>340</v>
      </c>
      <c r="C236" s="46" t="s">
        <v>15</v>
      </c>
      <c r="D236" s="65">
        <v>99</v>
      </c>
      <c r="E236" s="63">
        <f t="shared" si="58"/>
        <v>7</v>
      </c>
      <c r="F236" s="74">
        <v>7</v>
      </c>
      <c r="G236" s="75"/>
      <c r="H236" s="75"/>
      <c r="I236" s="75"/>
      <c r="J236" s="75"/>
      <c r="K236" s="75"/>
    </row>
    <row r="237" spans="1:11" s="29" customFormat="1" ht="18.75">
      <c r="A237" s="58" t="s">
        <v>79</v>
      </c>
      <c r="B237" s="59"/>
      <c r="C237" s="59"/>
      <c r="D237" s="51">
        <f>D223+D227+D233+D234</f>
        <v>1908</v>
      </c>
      <c r="E237" s="27">
        <f aca="true" t="shared" si="61" ref="E237:K237">E223+E227+E233+E234</f>
        <v>1369.9</v>
      </c>
      <c r="F237" s="51">
        <f t="shared" si="61"/>
        <v>205</v>
      </c>
      <c r="G237" s="51">
        <f t="shared" si="61"/>
        <v>66</v>
      </c>
      <c r="H237" s="51">
        <f t="shared" si="61"/>
        <v>581</v>
      </c>
      <c r="I237" s="51">
        <f t="shared" si="61"/>
        <v>457</v>
      </c>
      <c r="J237" s="51">
        <f t="shared" si="61"/>
        <v>60.9</v>
      </c>
      <c r="K237" s="51">
        <f t="shared" si="61"/>
        <v>0</v>
      </c>
    </row>
    <row r="238" spans="1:11" ht="33.75" customHeight="1" hidden="1">
      <c r="A238" s="101" t="s">
        <v>42</v>
      </c>
      <c r="B238" s="102"/>
      <c r="C238" s="102"/>
      <c r="D238" s="62"/>
      <c r="E238" s="63"/>
      <c r="F238" s="62"/>
      <c r="G238" s="62"/>
      <c r="H238" s="62"/>
      <c r="I238" s="62"/>
      <c r="J238" s="62"/>
      <c r="K238" s="62"/>
    </row>
    <row r="239" spans="1:11" s="4" customFormat="1" ht="19.5" customHeight="1" hidden="1">
      <c r="A239" s="56" t="s">
        <v>33</v>
      </c>
      <c r="B239" s="41">
        <v>210</v>
      </c>
      <c r="C239" s="42" t="s">
        <v>30</v>
      </c>
      <c r="D239" s="65">
        <v>4</v>
      </c>
      <c r="E239" s="68">
        <f aca="true" t="shared" si="62" ref="E239:K239">SUM(E240:E242)</f>
        <v>0</v>
      </c>
      <c r="F239" s="64">
        <f t="shared" si="62"/>
        <v>0</v>
      </c>
      <c r="G239" s="64">
        <f t="shared" si="62"/>
        <v>0</v>
      </c>
      <c r="H239" s="64">
        <f t="shared" si="62"/>
        <v>0</v>
      </c>
      <c r="I239" s="64">
        <f t="shared" si="62"/>
        <v>0</v>
      </c>
      <c r="J239" s="64"/>
      <c r="K239" s="64">
        <f t="shared" si="62"/>
        <v>0</v>
      </c>
    </row>
    <row r="240" spans="1:11" s="4" customFormat="1" ht="15.75" hidden="1">
      <c r="A240" s="52" t="s">
        <v>33</v>
      </c>
      <c r="B240" s="45">
        <v>211</v>
      </c>
      <c r="C240" s="46" t="s">
        <v>1</v>
      </c>
      <c r="D240" s="57">
        <f>SUM(D223,D227,D237)</f>
        <v>3687</v>
      </c>
      <c r="E240" s="63"/>
      <c r="F240" s="65"/>
      <c r="G240" s="65"/>
      <c r="H240" s="65"/>
      <c r="I240" s="65"/>
      <c r="J240" s="65"/>
      <c r="K240" s="65"/>
    </row>
    <row r="241" spans="1:11" s="18" customFormat="1" ht="15.75" customHeight="1" hidden="1">
      <c r="A241" s="52" t="s">
        <v>33</v>
      </c>
      <c r="B241" s="45">
        <v>212</v>
      </c>
      <c r="C241" s="81" t="s">
        <v>2</v>
      </c>
      <c r="D241" s="71"/>
      <c r="E241" s="63"/>
      <c r="F241" s="71"/>
      <c r="G241" s="71"/>
      <c r="H241" s="71"/>
      <c r="I241" s="71"/>
      <c r="J241" s="71"/>
      <c r="K241" s="71"/>
    </row>
    <row r="242" spans="1:11" s="4" customFormat="1" ht="15.75" hidden="1">
      <c r="A242" s="52" t="s">
        <v>33</v>
      </c>
      <c r="B242" s="45">
        <v>213</v>
      </c>
      <c r="C242" s="46" t="s">
        <v>3</v>
      </c>
      <c r="D242" s="65"/>
      <c r="E242" s="63"/>
      <c r="F242" s="65"/>
      <c r="G242" s="65"/>
      <c r="H242" s="65"/>
      <c r="I242" s="65"/>
      <c r="J242" s="65"/>
      <c r="K242" s="65"/>
    </row>
    <row r="243" spans="1:11" s="4" customFormat="1" ht="15.75" hidden="1">
      <c r="A243" s="56" t="s">
        <v>80</v>
      </c>
      <c r="B243" s="41">
        <v>220</v>
      </c>
      <c r="C243" s="42" t="s">
        <v>4</v>
      </c>
      <c r="D243" s="67">
        <f>SUM(D244:D249)</f>
        <v>0</v>
      </c>
      <c r="E243" s="68">
        <f aca="true" t="shared" si="63" ref="E243:K243">SUM(E244:E249)</f>
        <v>0</v>
      </c>
      <c r="F243" s="67">
        <f t="shared" si="63"/>
        <v>0</v>
      </c>
      <c r="G243" s="67">
        <f t="shared" si="63"/>
        <v>0</v>
      </c>
      <c r="H243" s="67">
        <f t="shared" si="63"/>
        <v>0</v>
      </c>
      <c r="I243" s="67">
        <f t="shared" si="63"/>
        <v>0</v>
      </c>
      <c r="J243" s="67"/>
      <c r="K243" s="67">
        <f t="shared" si="63"/>
        <v>0</v>
      </c>
    </row>
    <row r="244" spans="1:11" s="4" customFormat="1" ht="15.75" hidden="1">
      <c r="A244" s="52" t="s">
        <v>33</v>
      </c>
      <c r="B244" s="45">
        <v>221</v>
      </c>
      <c r="C244" s="46" t="s">
        <v>5</v>
      </c>
      <c r="D244" s="65"/>
      <c r="E244" s="63"/>
      <c r="F244" s="65"/>
      <c r="G244" s="65"/>
      <c r="H244" s="65"/>
      <c r="I244" s="65"/>
      <c r="J244" s="65"/>
      <c r="K244" s="65"/>
    </row>
    <row r="245" spans="1:11" s="18" customFormat="1" ht="15.75" customHeight="1" hidden="1">
      <c r="A245" s="52" t="s">
        <v>33</v>
      </c>
      <c r="B245" s="45">
        <v>222</v>
      </c>
      <c r="C245" s="46" t="s">
        <v>6</v>
      </c>
      <c r="D245" s="71"/>
      <c r="E245" s="63"/>
      <c r="F245" s="71"/>
      <c r="G245" s="71"/>
      <c r="H245" s="71"/>
      <c r="I245" s="71"/>
      <c r="J245" s="71"/>
      <c r="K245" s="71"/>
    </row>
    <row r="246" spans="1:11" s="4" customFormat="1" ht="15.75" hidden="1">
      <c r="A246" s="52" t="s">
        <v>33</v>
      </c>
      <c r="B246" s="45">
        <v>223</v>
      </c>
      <c r="C246" s="46" t="s">
        <v>7</v>
      </c>
      <c r="D246" s="47"/>
      <c r="E246" s="53"/>
      <c r="F246" s="47"/>
      <c r="G246" s="47"/>
      <c r="H246" s="47"/>
      <c r="I246" s="47"/>
      <c r="J246" s="47"/>
      <c r="K246" s="47"/>
    </row>
    <row r="247" spans="1:11" s="4" customFormat="1" ht="15.75" hidden="1">
      <c r="A247" s="52" t="s">
        <v>33</v>
      </c>
      <c r="B247" s="45">
        <v>224</v>
      </c>
      <c r="C247" s="46" t="s">
        <v>8</v>
      </c>
      <c r="D247" s="47"/>
      <c r="E247" s="53"/>
      <c r="F247" s="47"/>
      <c r="G247" s="47"/>
      <c r="H247" s="47"/>
      <c r="I247" s="47"/>
      <c r="J247" s="47"/>
      <c r="K247" s="47"/>
    </row>
    <row r="248" spans="1:11" s="4" customFormat="1" ht="15.75" hidden="1">
      <c r="A248" s="52" t="s">
        <v>33</v>
      </c>
      <c r="B248" s="45">
        <v>225</v>
      </c>
      <c r="C248" s="46" t="s">
        <v>9</v>
      </c>
      <c r="D248" s="47"/>
      <c r="E248" s="53"/>
      <c r="F248" s="47"/>
      <c r="G248" s="47"/>
      <c r="H248" s="47"/>
      <c r="I248" s="47"/>
      <c r="J248" s="47"/>
      <c r="K248" s="47"/>
    </row>
    <row r="249" spans="1:11" s="18" customFormat="1" ht="15.75" customHeight="1" hidden="1">
      <c r="A249" s="52" t="s">
        <v>33</v>
      </c>
      <c r="B249" s="45">
        <v>226</v>
      </c>
      <c r="C249" s="65" t="s">
        <v>10</v>
      </c>
      <c r="D249" s="71"/>
      <c r="E249" s="63"/>
      <c r="F249" s="71"/>
      <c r="G249" s="71"/>
      <c r="H249" s="71"/>
      <c r="I249" s="71"/>
      <c r="J249" s="71"/>
      <c r="K249" s="71"/>
    </row>
    <row r="250" spans="1:11" s="4" customFormat="1" ht="18" customHeight="1" hidden="1">
      <c r="A250" s="52"/>
      <c r="B250" s="45"/>
      <c r="C250" s="72"/>
      <c r="D250" s="80"/>
      <c r="E250" s="53"/>
      <c r="F250" s="80"/>
      <c r="G250" s="80"/>
      <c r="H250" s="80"/>
      <c r="I250" s="80"/>
      <c r="J250" s="80"/>
      <c r="K250" s="80"/>
    </row>
    <row r="251" spans="1:11" s="3" customFormat="1" ht="15.75" hidden="1">
      <c r="A251" s="56"/>
      <c r="B251" s="41"/>
      <c r="C251" s="42"/>
      <c r="D251" s="67"/>
      <c r="E251" s="53"/>
      <c r="F251" s="67"/>
      <c r="G251" s="67"/>
      <c r="H251" s="67"/>
      <c r="I251" s="67"/>
      <c r="J251" s="67"/>
      <c r="K251" s="67"/>
    </row>
    <row r="252" spans="1:11" s="4" customFormat="1" ht="18" customHeight="1" hidden="1">
      <c r="A252" s="52"/>
      <c r="B252" s="45"/>
      <c r="C252" s="65"/>
      <c r="D252" s="80"/>
      <c r="E252" s="53"/>
      <c r="F252" s="80"/>
      <c r="G252" s="80"/>
      <c r="H252" s="80"/>
      <c r="I252" s="80"/>
      <c r="J252" s="80"/>
      <c r="K252" s="80"/>
    </row>
    <row r="253" spans="1:11" s="4" customFormat="1" ht="18" customHeight="1" hidden="1">
      <c r="A253" s="52"/>
      <c r="B253" s="45"/>
      <c r="C253" s="65"/>
      <c r="D253" s="80"/>
      <c r="E253" s="53"/>
      <c r="F253" s="80"/>
      <c r="G253" s="80"/>
      <c r="H253" s="80"/>
      <c r="I253" s="80"/>
      <c r="J253" s="80"/>
      <c r="K253" s="80"/>
    </row>
    <row r="254" spans="1:11" s="10" customFormat="1" ht="18.75" hidden="1">
      <c r="A254" s="99"/>
      <c r="B254" s="100"/>
      <c r="C254" s="100"/>
      <c r="D254" s="57"/>
      <c r="E254" s="27"/>
      <c r="F254" s="51"/>
      <c r="G254" s="57"/>
      <c r="H254" s="57"/>
      <c r="I254" s="57"/>
      <c r="J254" s="57"/>
      <c r="K254" s="57"/>
    </row>
    <row r="255" spans="1:11" s="15" customFormat="1" ht="18.75">
      <c r="A255" s="103" t="s">
        <v>47</v>
      </c>
      <c r="B255" s="104"/>
      <c r="C255" s="105"/>
      <c r="D255" s="7"/>
      <c r="E255" s="68"/>
      <c r="F255" s="7"/>
      <c r="G255" s="7"/>
      <c r="H255" s="7"/>
      <c r="I255" s="7"/>
      <c r="J255" s="7"/>
      <c r="K255" s="7"/>
    </row>
    <row r="256" spans="1:11" s="16" customFormat="1" ht="18" customHeight="1" hidden="1">
      <c r="A256" s="69" t="s">
        <v>48</v>
      </c>
      <c r="B256" s="70" t="s">
        <v>49</v>
      </c>
      <c r="C256" s="72" t="s">
        <v>113</v>
      </c>
      <c r="D256" s="71">
        <v>0</v>
      </c>
      <c r="E256" s="63">
        <f aca="true" t="shared" si="64" ref="E256:E261">SUM(F256:K256)</f>
        <v>0</v>
      </c>
      <c r="F256" s="71"/>
      <c r="G256" s="71"/>
      <c r="H256" s="71"/>
      <c r="I256" s="71"/>
      <c r="J256" s="71"/>
      <c r="K256" s="71"/>
    </row>
    <row r="257" spans="1:11" s="16" customFormat="1" ht="15.75">
      <c r="A257" s="69" t="s">
        <v>48</v>
      </c>
      <c r="B257" s="70" t="s">
        <v>38</v>
      </c>
      <c r="C257" s="72" t="s">
        <v>114</v>
      </c>
      <c r="D257" s="80">
        <v>10</v>
      </c>
      <c r="E257" s="63">
        <f t="shared" si="64"/>
        <v>3</v>
      </c>
      <c r="F257" s="80">
        <v>3</v>
      </c>
      <c r="G257" s="80"/>
      <c r="H257" s="80"/>
      <c r="I257" s="80"/>
      <c r="J257" s="80"/>
      <c r="K257" s="80"/>
    </row>
    <row r="258" spans="1:11" s="16" customFormat="1" ht="18.75" customHeight="1">
      <c r="A258" s="69" t="s">
        <v>48</v>
      </c>
      <c r="B258" s="70" t="s">
        <v>56</v>
      </c>
      <c r="C258" s="46" t="s">
        <v>15</v>
      </c>
      <c r="D258" s="80">
        <v>20</v>
      </c>
      <c r="E258" s="63">
        <f t="shared" si="64"/>
        <v>3</v>
      </c>
      <c r="F258" s="80">
        <v>3</v>
      </c>
      <c r="G258" s="80"/>
      <c r="H258" s="80"/>
      <c r="I258" s="80"/>
      <c r="J258" s="80"/>
      <c r="K258" s="80"/>
    </row>
    <row r="259" spans="1:11" s="16" customFormat="1" ht="15.75" hidden="1">
      <c r="A259" s="69" t="s">
        <v>82</v>
      </c>
      <c r="B259" s="70" t="s">
        <v>49</v>
      </c>
      <c r="C259" s="72" t="s">
        <v>83</v>
      </c>
      <c r="D259" s="80"/>
      <c r="E259" s="63">
        <f t="shared" si="64"/>
        <v>0</v>
      </c>
      <c r="F259" s="80"/>
      <c r="G259" s="80"/>
      <c r="H259" s="80"/>
      <c r="I259" s="80"/>
      <c r="J259" s="80"/>
      <c r="K259" s="80"/>
    </row>
    <row r="260" spans="1:11" s="16" customFormat="1" ht="15.75" hidden="1">
      <c r="A260" s="69" t="s">
        <v>82</v>
      </c>
      <c r="B260" s="70" t="s">
        <v>38</v>
      </c>
      <c r="C260" s="72" t="s">
        <v>83</v>
      </c>
      <c r="D260" s="80"/>
      <c r="E260" s="63">
        <f t="shared" si="64"/>
        <v>0</v>
      </c>
      <c r="F260" s="80"/>
      <c r="G260" s="80"/>
      <c r="H260" s="80"/>
      <c r="I260" s="80"/>
      <c r="J260" s="80"/>
      <c r="K260" s="80"/>
    </row>
    <row r="261" spans="1:11" s="16" customFormat="1" ht="15.75" hidden="1">
      <c r="A261" s="69" t="s">
        <v>82</v>
      </c>
      <c r="B261" s="70" t="s">
        <v>56</v>
      </c>
      <c r="C261" s="72" t="s">
        <v>83</v>
      </c>
      <c r="D261" s="80"/>
      <c r="E261" s="63">
        <f t="shared" si="64"/>
        <v>0</v>
      </c>
      <c r="F261" s="80"/>
      <c r="G261" s="80"/>
      <c r="H261" s="80"/>
      <c r="I261" s="80"/>
      <c r="J261" s="80"/>
      <c r="K261" s="80"/>
    </row>
    <row r="262" spans="1:11" s="16" customFormat="1" ht="15.75">
      <c r="A262" s="58" t="s">
        <v>50</v>
      </c>
      <c r="B262" s="59"/>
      <c r="C262" s="59"/>
      <c r="D262" s="51">
        <f>D256+D257+D258</f>
        <v>30</v>
      </c>
      <c r="E262" s="27">
        <f aca="true" t="shared" si="65" ref="E262:K262">E256+E257+E258</f>
        <v>6</v>
      </c>
      <c r="F262" s="51">
        <f t="shared" si="65"/>
        <v>6</v>
      </c>
      <c r="G262" s="51">
        <f t="shared" si="65"/>
        <v>0</v>
      </c>
      <c r="H262" s="51">
        <f t="shared" si="65"/>
        <v>0</v>
      </c>
      <c r="I262" s="51">
        <f t="shared" si="65"/>
        <v>0</v>
      </c>
      <c r="J262" s="51">
        <f t="shared" si="65"/>
        <v>0</v>
      </c>
      <c r="K262" s="51">
        <f t="shared" si="65"/>
        <v>0</v>
      </c>
    </row>
    <row r="263" spans="1:11" s="16" customFormat="1" ht="36" customHeight="1">
      <c r="A263" s="101" t="s">
        <v>111</v>
      </c>
      <c r="B263" s="102"/>
      <c r="C263" s="102"/>
      <c r="D263" s="82"/>
      <c r="E263" s="63"/>
      <c r="F263" s="82"/>
      <c r="G263" s="82"/>
      <c r="H263" s="82"/>
      <c r="I263" s="82"/>
      <c r="J263" s="82"/>
      <c r="K263" s="82"/>
    </row>
    <row r="264" spans="1:11" s="31" customFormat="1" ht="21.75" customHeight="1" hidden="1">
      <c r="A264" s="69" t="s">
        <v>112</v>
      </c>
      <c r="B264" s="45">
        <v>222</v>
      </c>
      <c r="C264" s="46" t="s">
        <v>6</v>
      </c>
      <c r="D264" s="83">
        <v>0</v>
      </c>
      <c r="E264" s="63">
        <f aca="true" t="shared" si="66" ref="E264:E269">SUM(F264:K264)</f>
        <v>0</v>
      </c>
      <c r="F264" s="83"/>
      <c r="G264" s="83"/>
      <c r="H264" s="83"/>
      <c r="I264" s="83"/>
      <c r="J264" s="83"/>
      <c r="K264" s="83"/>
    </row>
    <row r="265" spans="1:11" s="31" customFormat="1" ht="18" customHeight="1" hidden="1">
      <c r="A265" s="69" t="s">
        <v>112</v>
      </c>
      <c r="B265" s="45">
        <v>224</v>
      </c>
      <c r="C265" s="46" t="s">
        <v>8</v>
      </c>
      <c r="D265" s="83">
        <v>0</v>
      </c>
      <c r="E265" s="63">
        <f t="shared" si="66"/>
        <v>0</v>
      </c>
      <c r="F265" s="83"/>
      <c r="G265" s="83"/>
      <c r="H265" s="83"/>
      <c r="I265" s="83"/>
      <c r="J265" s="83"/>
      <c r="K265" s="83"/>
    </row>
    <row r="266" spans="1:11" s="31" customFormat="1" ht="18.75" customHeight="1" hidden="1">
      <c r="A266" s="69" t="s">
        <v>112</v>
      </c>
      <c r="B266" s="45">
        <v>225</v>
      </c>
      <c r="C266" s="46" t="s">
        <v>9</v>
      </c>
      <c r="D266" s="83">
        <v>0</v>
      </c>
      <c r="E266" s="63">
        <f t="shared" si="66"/>
        <v>0</v>
      </c>
      <c r="F266" s="83"/>
      <c r="G266" s="83"/>
      <c r="H266" s="83"/>
      <c r="I266" s="83"/>
      <c r="J266" s="83"/>
      <c r="K266" s="83"/>
    </row>
    <row r="267" spans="1:11" s="16" customFormat="1" ht="20.25" customHeight="1">
      <c r="A267" s="69" t="s">
        <v>112</v>
      </c>
      <c r="B267" s="70" t="s">
        <v>38</v>
      </c>
      <c r="C267" s="72" t="s">
        <v>114</v>
      </c>
      <c r="D267" s="80">
        <v>15</v>
      </c>
      <c r="E267" s="63">
        <f t="shared" si="66"/>
        <v>15</v>
      </c>
      <c r="F267" s="80">
        <v>15</v>
      </c>
      <c r="G267" s="80"/>
      <c r="H267" s="80"/>
      <c r="I267" s="80"/>
      <c r="J267" s="80"/>
      <c r="K267" s="80"/>
    </row>
    <row r="268" spans="1:11" s="16" customFormat="1" ht="15.75" hidden="1">
      <c r="A268" s="69" t="s">
        <v>112</v>
      </c>
      <c r="B268" s="70" t="s">
        <v>51</v>
      </c>
      <c r="C268" s="46" t="s">
        <v>14</v>
      </c>
      <c r="D268" s="80">
        <v>0</v>
      </c>
      <c r="E268" s="63">
        <f t="shared" si="66"/>
        <v>0</v>
      </c>
      <c r="F268" s="80"/>
      <c r="G268" s="80"/>
      <c r="H268" s="80"/>
      <c r="I268" s="80"/>
      <c r="J268" s="80"/>
      <c r="K268" s="80"/>
    </row>
    <row r="269" spans="1:11" s="16" customFormat="1" ht="15.75" hidden="1">
      <c r="A269" s="69" t="s">
        <v>112</v>
      </c>
      <c r="B269" s="70" t="s">
        <v>56</v>
      </c>
      <c r="C269" s="46" t="s">
        <v>15</v>
      </c>
      <c r="D269" s="80">
        <v>0</v>
      </c>
      <c r="E269" s="63">
        <f t="shared" si="66"/>
        <v>0</v>
      </c>
      <c r="F269" s="80"/>
      <c r="G269" s="80"/>
      <c r="H269" s="80"/>
      <c r="I269" s="80"/>
      <c r="J269" s="80"/>
      <c r="K269" s="80"/>
    </row>
    <row r="270" spans="1:11" s="16" customFormat="1" ht="15.75" hidden="1">
      <c r="A270" s="69" t="s">
        <v>112</v>
      </c>
      <c r="B270" s="70" t="s">
        <v>51</v>
      </c>
      <c r="C270" s="46" t="s">
        <v>14</v>
      </c>
      <c r="D270" s="80"/>
      <c r="E270" s="63"/>
      <c r="F270" s="80"/>
      <c r="G270" s="80"/>
      <c r="H270" s="80"/>
      <c r="I270" s="80"/>
      <c r="J270" s="80"/>
      <c r="K270" s="80"/>
    </row>
    <row r="271" spans="1:11" s="17" customFormat="1" ht="18.75">
      <c r="A271" s="99" t="s">
        <v>35</v>
      </c>
      <c r="B271" s="100"/>
      <c r="C271" s="100"/>
      <c r="D271" s="51">
        <f>D265+D266+D267+D268+D269+D264</f>
        <v>15</v>
      </c>
      <c r="E271" s="27">
        <f aca="true" t="shared" si="67" ref="E271:J271">E265+E266+E267+E268+E269+E264</f>
        <v>15</v>
      </c>
      <c r="F271" s="51">
        <f t="shared" si="67"/>
        <v>15</v>
      </c>
      <c r="G271" s="51">
        <f t="shared" si="67"/>
        <v>0</v>
      </c>
      <c r="H271" s="51">
        <f t="shared" si="67"/>
        <v>0</v>
      </c>
      <c r="I271" s="51">
        <f t="shared" si="67"/>
        <v>0</v>
      </c>
      <c r="J271" s="51">
        <f t="shared" si="67"/>
        <v>0</v>
      </c>
      <c r="K271" s="51">
        <f>K265+K266+K267+K268+K269+K264</f>
        <v>0</v>
      </c>
    </row>
    <row r="272" spans="1:11" s="10" customFormat="1" ht="18.75" hidden="1">
      <c r="A272" s="99"/>
      <c r="B272" s="100"/>
      <c r="C272" s="100"/>
      <c r="D272" s="51"/>
      <c r="E272" s="27"/>
      <c r="F272" s="51"/>
      <c r="G272" s="51"/>
      <c r="H272" s="51"/>
      <c r="I272" s="51"/>
      <c r="J272" s="51"/>
      <c r="K272" s="51"/>
    </row>
    <row r="273" spans="1:11" ht="19.5" customHeight="1" hidden="1">
      <c r="A273" s="60" t="s">
        <v>115</v>
      </c>
      <c r="B273" s="61"/>
      <c r="C273" s="62"/>
      <c r="D273" s="62"/>
      <c r="E273" s="63"/>
      <c r="F273" s="62"/>
      <c r="G273" s="62"/>
      <c r="H273" s="62"/>
      <c r="I273" s="62"/>
      <c r="J273" s="62"/>
      <c r="K273" s="62"/>
    </row>
    <row r="274" spans="1:11" s="4" customFormat="1" ht="40.5" customHeight="1" hidden="1">
      <c r="A274" s="52" t="s">
        <v>116</v>
      </c>
      <c r="B274" s="45">
        <v>251</v>
      </c>
      <c r="C274" s="46" t="s">
        <v>44</v>
      </c>
      <c r="D274" s="80">
        <v>0</v>
      </c>
      <c r="E274" s="53">
        <f>SUM(F274:K274)</f>
        <v>0</v>
      </c>
      <c r="F274" s="80"/>
      <c r="G274" s="80"/>
      <c r="H274" s="80"/>
      <c r="I274" s="80"/>
      <c r="J274" s="80"/>
      <c r="K274" s="80"/>
    </row>
    <row r="275" spans="1:11" s="10" customFormat="1" ht="18.75" hidden="1">
      <c r="A275" s="99"/>
      <c r="B275" s="100"/>
      <c r="C275" s="100"/>
      <c r="D275" s="51"/>
      <c r="E275" s="27"/>
      <c r="F275" s="51"/>
      <c r="G275" s="51"/>
      <c r="H275" s="51"/>
      <c r="I275" s="51"/>
      <c r="J275" s="51"/>
      <c r="K275" s="51"/>
    </row>
    <row r="276" spans="1:11" s="17" customFormat="1" ht="18.75" hidden="1">
      <c r="A276" s="99" t="s">
        <v>117</v>
      </c>
      <c r="B276" s="100"/>
      <c r="C276" s="100"/>
      <c r="D276" s="51">
        <f>D274+D275</f>
        <v>0</v>
      </c>
      <c r="E276" s="27">
        <f aca="true" t="shared" si="68" ref="E276:K276">E274+E275</f>
        <v>0</v>
      </c>
      <c r="F276" s="51">
        <f t="shared" si="68"/>
        <v>0</v>
      </c>
      <c r="G276" s="51">
        <f t="shared" si="68"/>
        <v>0</v>
      </c>
      <c r="H276" s="51">
        <f t="shared" si="68"/>
        <v>0</v>
      </c>
      <c r="I276" s="51">
        <f t="shared" si="68"/>
        <v>0</v>
      </c>
      <c r="J276" s="51"/>
      <c r="K276" s="51">
        <f t="shared" si="68"/>
        <v>0</v>
      </c>
    </row>
    <row r="277" spans="1:11" s="9" customFormat="1" ht="22.5" customHeight="1">
      <c r="A277" s="60"/>
      <c r="B277" s="6"/>
      <c r="C277" s="7" t="s">
        <v>41</v>
      </c>
      <c r="D277" s="8">
        <f aca="true" t="shared" si="69" ref="D277:K277">D271+D262+D237+D204+D189+D141+D135+D115+D99</f>
        <v>14443.5</v>
      </c>
      <c r="E277" s="27">
        <f t="shared" si="69"/>
        <v>6596.2</v>
      </c>
      <c r="F277" s="8">
        <f t="shared" si="69"/>
        <v>1549</v>
      </c>
      <c r="G277" s="8">
        <f t="shared" si="69"/>
        <v>373</v>
      </c>
      <c r="H277" s="8">
        <f t="shared" si="69"/>
        <v>3195</v>
      </c>
      <c r="I277" s="8">
        <f t="shared" si="69"/>
        <v>1297</v>
      </c>
      <c r="J277" s="8">
        <f t="shared" si="69"/>
        <v>60.9</v>
      </c>
      <c r="K277" s="8">
        <f t="shared" si="69"/>
        <v>121.3</v>
      </c>
    </row>
    <row r="278" spans="1:11" s="4" customFormat="1" ht="17.25" customHeight="1">
      <c r="A278" s="84"/>
      <c r="B278" s="45">
        <v>211</v>
      </c>
      <c r="C278" s="46" t="s">
        <v>1</v>
      </c>
      <c r="D278" s="47">
        <f aca="true" t="shared" si="70" ref="D278:K278">D224+D102+D12+D137</f>
        <v>4260</v>
      </c>
      <c r="E278" s="53">
        <f t="shared" si="70"/>
        <v>3474.739</v>
      </c>
      <c r="F278" s="47">
        <f t="shared" si="70"/>
        <v>338</v>
      </c>
      <c r="G278" s="47">
        <f t="shared" si="70"/>
        <v>212</v>
      </c>
      <c r="H278" s="47">
        <f t="shared" si="70"/>
        <v>2512</v>
      </c>
      <c r="I278" s="47">
        <f t="shared" si="70"/>
        <v>327</v>
      </c>
      <c r="J278" s="47">
        <f t="shared" si="70"/>
        <v>0</v>
      </c>
      <c r="K278" s="47">
        <f t="shared" si="70"/>
        <v>85.739</v>
      </c>
    </row>
    <row r="279" spans="1:11" s="4" customFormat="1" ht="15.75">
      <c r="A279" s="84"/>
      <c r="B279" s="45">
        <v>212</v>
      </c>
      <c r="C279" s="46" t="s">
        <v>2</v>
      </c>
      <c r="D279" s="47">
        <f aca="true" t="shared" si="71" ref="D279:K279">D225+D103+D13</f>
        <v>0</v>
      </c>
      <c r="E279" s="53">
        <f t="shared" si="71"/>
        <v>35</v>
      </c>
      <c r="F279" s="47">
        <f t="shared" si="71"/>
        <v>35</v>
      </c>
      <c r="G279" s="47">
        <f t="shared" si="71"/>
        <v>0</v>
      </c>
      <c r="H279" s="47">
        <f t="shared" si="71"/>
        <v>0</v>
      </c>
      <c r="I279" s="47">
        <f t="shared" si="71"/>
        <v>0</v>
      </c>
      <c r="J279" s="47">
        <f t="shared" si="71"/>
        <v>0</v>
      </c>
      <c r="K279" s="47">
        <f t="shared" si="71"/>
        <v>0</v>
      </c>
    </row>
    <row r="280" spans="1:11" s="4" customFormat="1" ht="15.75">
      <c r="A280" s="84"/>
      <c r="B280" s="45">
        <v>213</v>
      </c>
      <c r="C280" s="46" t="s">
        <v>3</v>
      </c>
      <c r="D280" s="47">
        <f aca="true" t="shared" si="72" ref="D280:K280">D226+D104+D14+D138</f>
        <v>1283</v>
      </c>
      <c r="E280" s="53">
        <f t="shared" si="72"/>
        <v>1051.361</v>
      </c>
      <c r="F280" s="47">
        <f t="shared" si="72"/>
        <v>119</v>
      </c>
      <c r="G280" s="47">
        <f t="shared" si="72"/>
        <v>161</v>
      </c>
      <c r="H280" s="47">
        <f t="shared" si="72"/>
        <v>683</v>
      </c>
      <c r="I280" s="47">
        <f t="shared" si="72"/>
        <v>60</v>
      </c>
      <c r="J280" s="47">
        <f t="shared" si="72"/>
        <v>0</v>
      </c>
      <c r="K280" s="47">
        <f t="shared" si="72"/>
        <v>28.361</v>
      </c>
    </row>
    <row r="281" spans="1:11" s="4" customFormat="1" ht="15.75">
      <c r="A281" s="84"/>
      <c r="B281" s="45">
        <v>221</v>
      </c>
      <c r="C281" s="46" t="s">
        <v>5</v>
      </c>
      <c r="D281" s="47">
        <f aca="true" t="shared" si="73" ref="D281:K281">D106+D16+D228</f>
        <v>206</v>
      </c>
      <c r="E281" s="53">
        <f t="shared" si="73"/>
        <v>165</v>
      </c>
      <c r="F281" s="47">
        <f t="shared" si="73"/>
        <v>165</v>
      </c>
      <c r="G281" s="47">
        <f t="shared" si="73"/>
        <v>0</v>
      </c>
      <c r="H281" s="47">
        <f t="shared" si="73"/>
        <v>0</v>
      </c>
      <c r="I281" s="47">
        <f t="shared" si="73"/>
        <v>0</v>
      </c>
      <c r="J281" s="47">
        <f t="shared" si="73"/>
        <v>0</v>
      </c>
      <c r="K281" s="47">
        <f t="shared" si="73"/>
        <v>0</v>
      </c>
    </row>
    <row r="282" spans="1:11" s="4" customFormat="1" ht="15.75">
      <c r="A282" s="84"/>
      <c r="B282" s="45">
        <v>222</v>
      </c>
      <c r="C282" s="46" t="s">
        <v>6</v>
      </c>
      <c r="D282" s="47">
        <f aca="true" t="shared" si="74" ref="D282:K282">D264+D229+D107+D17</f>
        <v>36</v>
      </c>
      <c r="E282" s="53">
        <f t="shared" si="74"/>
        <v>7</v>
      </c>
      <c r="F282" s="47">
        <f t="shared" si="74"/>
        <v>7</v>
      </c>
      <c r="G282" s="47">
        <f t="shared" si="74"/>
        <v>0</v>
      </c>
      <c r="H282" s="47">
        <f t="shared" si="74"/>
        <v>0</v>
      </c>
      <c r="I282" s="47">
        <f t="shared" si="74"/>
        <v>0</v>
      </c>
      <c r="J282" s="47">
        <f t="shared" si="74"/>
        <v>0</v>
      </c>
      <c r="K282" s="47">
        <f t="shared" si="74"/>
        <v>0</v>
      </c>
    </row>
    <row r="283" spans="1:11" s="4" customFormat="1" ht="15.75">
      <c r="A283" s="84"/>
      <c r="B283" s="45">
        <v>223</v>
      </c>
      <c r="C283" s="46" t="s">
        <v>7</v>
      </c>
      <c r="D283" s="47">
        <f aca="true" t="shared" si="75" ref="D283:K283">D230+D163+D108+D18</f>
        <v>1231</v>
      </c>
      <c r="E283" s="53">
        <f t="shared" si="75"/>
        <v>500.9</v>
      </c>
      <c r="F283" s="47">
        <f t="shared" si="75"/>
        <v>340</v>
      </c>
      <c r="G283" s="47">
        <f t="shared" si="75"/>
        <v>0</v>
      </c>
      <c r="H283" s="47">
        <f t="shared" si="75"/>
        <v>0</v>
      </c>
      <c r="I283" s="47">
        <f t="shared" si="75"/>
        <v>100</v>
      </c>
      <c r="J283" s="47">
        <f t="shared" si="75"/>
        <v>60.9</v>
      </c>
      <c r="K283" s="47">
        <f t="shared" si="75"/>
        <v>0</v>
      </c>
    </row>
    <row r="284" spans="1:11" s="4" customFormat="1" ht="15.75">
      <c r="A284" s="84"/>
      <c r="B284" s="45">
        <v>224</v>
      </c>
      <c r="C284" s="46" t="s">
        <v>8</v>
      </c>
      <c r="D284" s="47">
        <f aca="true" t="shared" si="76" ref="D284:K284">D265+D19</f>
        <v>0</v>
      </c>
      <c r="E284" s="53">
        <f t="shared" si="76"/>
        <v>0</v>
      </c>
      <c r="F284" s="47">
        <f t="shared" si="76"/>
        <v>0</v>
      </c>
      <c r="G284" s="47">
        <f t="shared" si="76"/>
        <v>0</v>
      </c>
      <c r="H284" s="47">
        <f t="shared" si="76"/>
        <v>0</v>
      </c>
      <c r="I284" s="47">
        <f t="shared" si="76"/>
        <v>0</v>
      </c>
      <c r="J284" s="47">
        <f t="shared" si="76"/>
        <v>0</v>
      </c>
      <c r="K284" s="47">
        <f t="shared" si="76"/>
        <v>0</v>
      </c>
    </row>
    <row r="285" spans="1:11" s="4" customFormat="1" ht="15.75">
      <c r="A285" s="84"/>
      <c r="B285" s="45">
        <v>225</v>
      </c>
      <c r="C285" s="46" t="s">
        <v>9</v>
      </c>
      <c r="D285" s="47">
        <f>D231+D183+D170+D167+D153+D151+D146+D110+D20+D266+D145+D181+D160</f>
        <v>2789</v>
      </c>
      <c r="E285" s="53">
        <f>E231+E183+E170+E167+E153+E151+E146+E110+E20+E266+E145+E181+E160</f>
        <v>200</v>
      </c>
      <c r="F285" s="47">
        <f aca="true" t="shared" si="77" ref="F285:K285">F231+F183+F170+F167+F153+F151+F146+F110+F20+F266+F145+F181+F160</f>
        <v>200</v>
      </c>
      <c r="G285" s="47">
        <f t="shared" si="77"/>
        <v>0</v>
      </c>
      <c r="H285" s="47">
        <f t="shared" si="77"/>
        <v>0</v>
      </c>
      <c r="I285" s="47">
        <f t="shared" si="77"/>
        <v>0</v>
      </c>
      <c r="J285" s="47">
        <f t="shared" si="77"/>
        <v>0</v>
      </c>
      <c r="K285" s="47">
        <f t="shared" si="77"/>
        <v>0</v>
      </c>
    </row>
    <row r="286" spans="1:11" s="4" customFormat="1" ht="15.75">
      <c r="A286" s="84"/>
      <c r="B286" s="45">
        <v>226</v>
      </c>
      <c r="C286" s="46" t="s">
        <v>10</v>
      </c>
      <c r="D286" s="47">
        <f aca="true" t="shared" si="78" ref="D286:K286">D256+D232+D184+D111+D21+D179+D168+D128+D198+D161</f>
        <v>980</v>
      </c>
      <c r="E286" s="53">
        <f t="shared" si="78"/>
        <v>102</v>
      </c>
      <c r="F286" s="47">
        <f t="shared" si="78"/>
        <v>102</v>
      </c>
      <c r="G286" s="47">
        <f t="shared" si="78"/>
        <v>0</v>
      </c>
      <c r="H286" s="47">
        <f t="shared" si="78"/>
        <v>0</v>
      </c>
      <c r="I286" s="47">
        <f t="shared" si="78"/>
        <v>0</v>
      </c>
      <c r="J286" s="47">
        <f t="shared" si="78"/>
        <v>0</v>
      </c>
      <c r="K286" s="47">
        <f t="shared" si="78"/>
        <v>0</v>
      </c>
    </row>
    <row r="287" spans="1:11" s="4" customFormat="1" ht="15.75" hidden="1">
      <c r="A287" s="84"/>
      <c r="B287" s="45">
        <v>231</v>
      </c>
      <c r="C287" s="46" t="s">
        <v>11</v>
      </c>
      <c r="D287" s="47">
        <f>SUM(D95)</f>
        <v>0</v>
      </c>
      <c r="E287" s="53">
        <f aca="true" t="shared" si="79" ref="E287:K287">SUM(E95)</f>
        <v>0</v>
      </c>
      <c r="F287" s="47">
        <f t="shared" si="79"/>
        <v>0</v>
      </c>
      <c r="G287" s="47">
        <f t="shared" si="79"/>
        <v>0</v>
      </c>
      <c r="H287" s="47">
        <f t="shared" si="79"/>
        <v>0</v>
      </c>
      <c r="I287" s="47">
        <f t="shared" si="79"/>
        <v>0</v>
      </c>
      <c r="J287" s="47"/>
      <c r="K287" s="47">
        <f t="shared" si="79"/>
        <v>0</v>
      </c>
    </row>
    <row r="288" spans="1:11" s="4" customFormat="1" ht="15.75" customHeight="1" hidden="1">
      <c r="A288" s="84"/>
      <c r="B288" s="45">
        <v>241</v>
      </c>
      <c r="C288" s="46" t="s">
        <v>81</v>
      </c>
      <c r="D288" s="47">
        <f aca="true" t="shared" si="80" ref="D288:K288">SUM(D124)</f>
        <v>0</v>
      </c>
      <c r="E288" s="53">
        <f t="shared" si="80"/>
        <v>0</v>
      </c>
      <c r="F288" s="47">
        <f t="shared" si="80"/>
        <v>0</v>
      </c>
      <c r="G288" s="47">
        <f t="shared" si="80"/>
        <v>0</v>
      </c>
      <c r="H288" s="47">
        <f t="shared" si="80"/>
        <v>0</v>
      </c>
      <c r="I288" s="47">
        <f t="shared" si="80"/>
        <v>0</v>
      </c>
      <c r="J288" s="47"/>
      <c r="K288" s="47">
        <f t="shared" si="80"/>
        <v>0</v>
      </c>
    </row>
    <row r="289" spans="1:11" s="4" customFormat="1" ht="30" hidden="1">
      <c r="A289" s="84"/>
      <c r="B289" s="45">
        <v>242</v>
      </c>
      <c r="C289" s="46" t="s">
        <v>61</v>
      </c>
      <c r="D289" s="47">
        <f>SUM(D157,D144,D159)</f>
        <v>0</v>
      </c>
      <c r="E289" s="53">
        <f aca="true" t="shared" si="81" ref="E289:K289">SUM(E157,E144,E159)</f>
        <v>0</v>
      </c>
      <c r="F289" s="47">
        <f t="shared" si="81"/>
        <v>0</v>
      </c>
      <c r="G289" s="47">
        <f t="shared" si="81"/>
        <v>0</v>
      </c>
      <c r="H289" s="47">
        <f t="shared" si="81"/>
        <v>0</v>
      </c>
      <c r="I289" s="47">
        <f t="shared" si="81"/>
        <v>0</v>
      </c>
      <c r="J289" s="47"/>
      <c r="K289" s="47">
        <f t="shared" si="81"/>
        <v>0</v>
      </c>
    </row>
    <row r="290" spans="1:11" s="4" customFormat="1" ht="25.5" customHeight="1">
      <c r="A290" s="84"/>
      <c r="B290" s="45">
        <v>251</v>
      </c>
      <c r="C290" s="46" t="s">
        <v>43</v>
      </c>
      <c r="D290" s="47">
        <f>D23+D140</f>
        <v>1966.5</v>
      </c>
      <c r="E290" s="53">
        <f aca="true" t="shared" si="82" ref="E290:J290">E23+E140</f>
        <v>829</v>
      </c>
      <c r="F290" s="47">
        <f t="shared" si="82"/>
        <v>69</v>
      </c>
      <c r="G290" s="47">
        <f t="shared" si="82"/>
        <v>0</v>
      </c>
      <c r="H290" s="47">
        <f t="shared" si="82"/>
        <v>0</v>
      </c>
      <c r="I290" s="47">
        <f t="shared" si="82"/>
        <v>760</v>
      </c>
      <c r="J290" s="47">
        <f t="shared" si="82"/>
        <v>0</v>
      </c>
      <c r="K290" s="47">
        <f>K23+K140</f>
        <v>0</v>
      </c>
    </row>
    <row r="291" spans="1:11" s="4" customFormat="1" ht="24.75" customHeight="1" hidden="1">
      <c r="A291" s="84"/>
      <c r="B291" s="45">
        <v>262</v>
      </c>
      <c r="C291" s="46" t="s">
        <v>36</v>
      </c>
      <c r="D291" s="47"/>
      <c r="E291" s="53"/>
      <c r="F291" s="47">
        <f aca="true" t="shared" si="83" ref="F291:K291">SUM(F68,F87,F46)</f>
        <v>0</v>
      </c>
      <c r="G291" s="47">
        <f t="shared" si="83"/>
        <v>0</v>
      </c>
      <c r="H291" s="47">
        <f t="shared" si="83"/>
        <v>0</v>
      </c>
      <c r="I291" s="47"/>
      <c r="J291" s="47"/>
      <c r="K291" s="47">
        <f t="shared" si="83"/>
        <v>0</v>
      </c>
    </row>
    <row r="292" spans="1:11" s="4" customFormat="1" ht="30" hidden="1">
      <c r="A292" s="84"/>
      <c r="B292" s="45">
        <v>263</v>
      </c>
      <c r="C292" s="46" t="s">
        <v>46</v>
      </c>
      <c r="D292" s="47">
        <f>SUM(D69,D88,D47)</f>
        <v>0</v>
      </c>
      <c r="E292" s="53">
        <f aca="true" t="shared" si="84" ref="E292:K292">SUM(E69,E88,E47)</f>
        <v>0</v>
      </c>
      <c r="F292" s="47">
        <f t="shared" si="84"/>
        <v>0</v>
      </c>
      <c r="G292" s="47">
        <f t="shared" si="84"/>
        <v>0</v>
      </c>
      <c r="H292" s="47">
        <f t="shared" si="84"/>
        <v>0</v>
      </c>
      <c r="I292" s="47">
        <f t="shared" si="84"/>
        <v>0</v>
      </c>
      <c r="J292" s="47"/>
      <c r="K292" s="47">
        <f t="shared" si="84"/>
        <v>0</v>
      </c>
    </row>
    <row r="293" spans="1:11" s="4" customFormat="1" ht="15.75">
      <c r="A293" s="84"/>
      <c r="B293" s="45">
        <v>290</v>
      </c>
      <c r="C293" s="46" t="s">
        <v>12</v>
      </c>
      <c r="D293" s="47">
        <f aca="true" t="shared" si="85" ref="D293:K293">D267+D257+D233+D199+D185+D25</f>
        <v>185</v>
      </c>
      <c r="E293" s="53">
        <f t="shared" si="85"/>
        <v>149</v>
      </c>
      <c r="F293" s="47">
        <f t="shared" si="85"/>
        <v>99</v>
      </c>
      <c r="G293" s="47">
        <f t="shared" si="85"/>
        <v>0</v>
      </c>
      <c r="H293" s="47">
        <f t="shared" si="85"/>
        <v>0</v>
      </c>
      <c r="I293" s="47">
        <f t="shared" si="85"/>
        <v>50</v>
      </c>
      <c r="J293" s="47">
        <f t="shared" si="85"/>
        <v>0</v>
      </c>
      <c r="K293" s="47">
        <f t="shared" si="85"/>
        <v>0</v>
      </c>
    </row>
    <row r="294" spans="1:11" s="4" customFormat="1" ht="15.75">
      <c r="A294" s="84"/>
      <c r="B294" s="45">
        <v>310</v>
      </c>
      <c r="C294" s="46" t="s">
        <v>14</v>
      </c>
      <c r="D294" s="47">
        <f>D235+D187+D27+D268</f>
        <v>485</v>
      </c>
      <c r="E294" s="53">
        <f aca="true" t="shared" si="86" ref="E294:K294">E235+E187+E27+E268</f>
        <v>5</v>
      </c>
      <c r="F294" s="47">
        <f t="shared" si="86"/>
        <v>5</v>
      </c>
      <c r="G294" s="47">
        <f t="shared" si="86"/>
        <v>0</v>
      </c>
      <c r="H294" s="47">
        <f t="shared" si="86"/>
        <v>0</v>
      </c>
      <c r="I294" s="47">
        <f t="shared" si="86"/>
        <v>0</v>
      </c>
      <c r="J294" s="47">
        <f t="shared" si="86"/>
        <v>0</v>
      </c>
      <c r="K294" s="47">
        <f t="shared" si="86"/>
        <v>0</v>
      </c>
    </row>
    <row r="295" spans="1:11" s="4" customFormat="1" ht="15.75">
      <c r="A295" s="84"/>
      <c r="B295" s="45">
        <v>340</v>
      </c>
      <c r="C295" s="46" t="s">
        <v>15</v>
      </c>
      <c r="D295" s="47">
        <f aca="true" t="shared" si="87" ref="D295:K295">D269+D258+D236+D203+D188+D180+D169+D114+D28+D182+D139+D129</f>
        <v>1022</v>
      </c>
      <c r="E295" s="53">
        <f t="shared" si="87"/>
        <v>77.2</v>
      </c>
      <c r="F295" s="47">
        <f t="shared" si="87"/>
        <v>70</v>
      </c>
      <c r="G295" s="47">
        <f t="shared" si="87"/>
        <v>0</v>
      </c>
      <c r="H295" s="47">
        <f t="shared" si="87"/>
        <v>0</v>
      </c>
      <c r="I295" s="47">
        <f t="shared" si="87"/>
        <v>0</v>
      </c>
      <c r="J295" s="47">
        <f t="shared" si="87"/>
        <v>0</v>
      </c>
      <c r="K295" s="47">
        <f t="shared" si="87"/>
        <v>7.2</v>
      </c>
    </row>
    <row r="296" spans="1:11" s="9" customFormat="1" ht="19.5" customHeight="1" thickBot="1">
      <c r="A296" s="85"/>
      <c r="B296" s="86"/>
      <c r="C296" s="87" t="s">
        <v>45</v>
      </c>
      <c r="D296" s="88">
        <f aca="true" t="shared" si="88" ref="D296:K296">SUM(D278:D295)</f>
        <v>14443.5</v>
      </c>
      <c r="E296" s="90">
        <f t="shared" si="88"/>
        <v>6596.2</v>
      </c>
      <c r="F296" s="88">
        <f t="shared" si="88"/>
        <v>1549</v>
      </c>
      <c r="G296" s="88">
        <f t="shared" si="88"/>
        <v>373</v>
      </c>
      <c r="H296" s="88">
        <f t="shared" si="88"/>
        <v>3195</v>
      </c>
      <c r="I296" s="88">
        <f t="shared" si="88"/>
        <v>1297</v>
      </c>
      <c r="J296" s="88">
        <f t="shared" si="88"/>
        <v>60.9</v>
      </c>
      <c r="K296" s="88">
        <f t="shared" si="88"/>
        <v>121.30000000000001</v>
      </c>
    </row>
    <row r="302" spans="5:11" ht="12.75">
      <c r="E302" s="39">
        <f>F302+G302+H302+I302+K302+J302</f>
        <v>6596.2</v>
      </c>
      <c r="F302" s="37">
        <v>1549</v>
      </c>
      <c r="G302" s="37">
        <v>373</v>
      </c>
      <c r="H302" s="37">
        <v>3195</v>
      </c>
      <c r="I302" s="37">
        <v>1297</v>
      </c>
      <c r="J302" s="37">
        <v>60.9</v>
      </c>
      <c r="K302" s="38">
        <v>121.3</v>
      </c>
    </row>
    <row r="303" spans="5:11" ht="12.75">
      <c r="E303" s="35"/>
      <c r="K303" s="32"/>
    </row>
    <row r="304" spans="5:11" ht="12.75">
      <c r="E304" s="34"/>
      <c r="F304" s="33">
        <f aca="true" t="shared" si="89" ref="F304:K304">F302-F296</f>
        <v>0</v>
      </c>
      <c r="G304" s="33">
        <f t="shared" si="89"/>
        <v>0</v>
      </c>
      <c r="H304" s="33">
        <f t="shared" si="89"/>
        <v>0</v>
      </c>
      <c r="I304" s="33">
        <f t="shared" si="89"/>
        <v>0</v>
      </c>
      <c r="J304" s="33">
        <f t="shared" si="89"/>
        <v>0</v>
      </c>
      <c r="K304" s="33">
        <f t="shared" si="89"/>
        <v>0</v>
      </c>
    </row>
    <row r="305" ht="12.75">
      <c r="E305" s="36"/>
    </row>
  </sheetData>
  <sheetProtection/>
  <mergeCells count="32">
    <mergeCell ref="A116:C116"/>
    <mergeCell ref="A127:C127"/>
    <mergeCell ref="A135:C135"/>
    <mergeCell ref="A189:C189"/>
    <mergeCell ref="A126:C126"/>
    <mergeCell ref="A122:C122"/>
    <mergeCell ref="I2:K4"/>
    <mergeCell ref="A8:D8"/>
    <mergeCell ref="A221:C221"/>
    <mergeCell ref="A9:C9"/>
    <mergeCell ref="A99:C99"/>
    <mergeCell ref="A123:C123"/>
    <mergeCell ref="A5:K5"/>
    <mergeCell ref="A115:C115"/>
    <mergeCell ref="A190:C190"/>
    <mergeCell ref="A130:C130"/>
    <mergeCell ref="A276:C276"/>
    <mergeCell ref="A263:C263"/>
    <mergeCell ref="A141:C141"/>
    <mergeCell ref="A131:C131"/>
    <mergeCell ref="A136:C136"/>
    <mergeCell ref="A271:C271"/>
    <mergeCell ref="A194:C194"/>
    <mergeCell ref="A222:C222"/>
    <mergeCell ref="A195:C195"/>
    <mergeCell ref="A205:C205"/>
    <mergeCell ref="A275:C275"/>
    <mergeCell ref="A272:C272"/>
    <mergeCell ref="A204:C204"/>
    <mergeCell ref="A238:C238"/>
    <mergeCell ref="A254:C254"/>
    <mergeCell ref="A255:C255"/>
  </mergeCells>
  <printOptions/>
  <pageMargins left="0.7874015748031497" right="0.1968503937007874" top="0" bottom="0" header="0" footer="0"/>
  <pageSetup horizontalDpi="600" verticalDpi="600" orientation="portrait" paperSize="9" scale="52" r:id="rId1"/>
  <rowBreaks count="1" manualBreakCount="1">
    <brk id="1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2011-11-13T06:15:13Z</cp:lastPrinted>
  <dcterms:created xsi:type="dcterms:W3CDTF">2007-10-26T05:01:23Z</dcterms:created>
  <dcterms:modified xsi:type="dcterms:W3CDTF">2011-11-14T03:33:30Z</dcterms:modified>
  <cp:category/>
  <cp:version/>
  <cp:contentType/>
  <cp:contentStatus/>
</cp:coreProperties>
</file>